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11640" firstSheet="2" activeTab="2"/>
  </bookViews>
  <sheets>
    <sheet name="І кв 2020" sheetId="1" r:id="rId1"/>
    <sheet name="І півріччя 2020" sheetId="2" r:id="rId2"/>
    <sheet name="2020 рік" sheetId="3" r:id="rId3"/>
  </sheets>
  <definedNames>
    <definedName name="_xlnm.Print_Titles" localSheetId="2">'2020 рік'!$5:$6</definedName>
    <definedName name="_xlnm.Print_Titles" localSheetId="0">'І кв 2020'!$5:$6</definedName>
    <definedName name="_xlnm.Print_Titles" localSheetId="1">'І півріччя 2020'!$5:$6</definedName>
  </definedNames>
  <calcPr fullCalcOnLoad="1"/>
</workbook>
</file>

<file path=xl/sharedStrings.xml><?xml version="1.0" encoding="utf-8"?>
<sst xmlns="http://schemas.openxmlformats.org/spreadsheetml/2006/main" count="209" uniqueCount="87">
  <si>
    <t>Податкові надходження</t>
  </si>
  <si>
    <t>Неподаткові надходження</t>
  </si>
  <si>
    <t>Разом доходів</t>
  </si>
  <si>
    <t>Офіційні трансферти</t>
  </si>
  <si>
    <t>Всього доходів</t>
  </si>
  <si>
    <t>Інша субвенція</t>
  </si>
  <si>
    <t xml:space="preserve">                   А  Н  А  Л  І  З </t>
  </si>
  <si>
    <t>Державне управління</t>
  </si>
  <si>
    <t>Освіта</t>
  </si>
  <si>
    <t>Соцзахист та соцзабезпечення</t>
  </si>
  <si>
    <t>Культура і мистецтво</t>
  </si>
  <si>
    <t>Засоби масової інформації</t>
  </si>
  <si>
    <t>Фізична культура і спорт</t>
  </si>
  <si>
    <t>Сільське госп.та мисливство</t>
  </si>
  <si>
    <t>Транспорт дорож.господарство</t>
  </si>
  <si>
    <t>Інші послуг.повязан.з економ.</t>
  </si>
  <si>
    <t>Всього витрат</t>
  </si>
  <si>
    <t>Охорона здоровя</t>
  </si>
  <si>
    <t>Відхилення до річного плану</t>
  </si>
  <si>
    <t>грн</t>
  </si>
  <si>
    <t>% виконання до річного плану</t>
  </si>
  <si>
    <t>Внутрішні податки на товари та послуги</t>
  </si>
  <si>
    <t xml:space="preserve">Найменування </t>
  </si>
  <si>
    <t>Виконання доходів</t>
  </si>
  <si>
    <t>Виконання видатків</t>
  </si>
  <si>
    <t>160000</t>
  </si>
  <si>
    <t>Субвенція на утримання обєктів спільного користування</t>
  </si>
  <si>
    <t>Дотації</t>
  </si>
  <si>
    <t>Субвенції</t>
  </si>
  <si>
    <t>Уточнений план на рік</t>
  </si>
  <si>
    <t>Резервний фонд</t>
  </si>
  <si>
    <t>Уточнений план на 6 місяців</t>
  </si>
  <si>
    <t>% виконання до плану 6 місяців</t>
  </si>
  <si>
    <t xml:space="preserve">Податок на прибуток підприємств </t>
  </si>
  <si>
    <t>Уточнений план на 3 місяці</t>
  </si>
  <si>
    <t>Відхилення до плану 3 місяців</t>
  </si>
  <si>
    <t>% виконання до плану 3 місяців</t>
  </si>
  <si>
    <t>Відхилення до плану 6 місяців</t>
  </si>
  <si>
    <t>Доходи від операцій з капіталом</t>
  </si>
  <si>
    <t>Проведення виборів</t>
  </si>
  <si>
    <t>Податок та збір на доходи фізичних осіб</t>
  </si>
  <si>
    <t>0100</t>
  </si>
  <si>
    <t>1000</t>
  </si>
  <si>
    <t>2000</t>
  </si>
  <si>
    <t>3000</t>
  </si>
  <si>
    <t>4000</t>
  </si>
  <si>
    <t>5000</t>
  </si>
  <si>
    <t>6000</t>
  </si>
  <si>
    <t>7600</t>
  </si>
  <si>
    <t>Інші програми та заходи, повязані з економічною діяльністю</t>
  </si>
  <si>
    <t>8400</t>
  </si>
  <si>
    <t>9710</t>
  </si>
  <si>
    <t>9410</t>
  </si>
  <si>
    <t>8700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</si>
  <si>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</si>
  <si>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</si>
  <si>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</si>
  <si>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виконання програми соціально-економчного розвитку регіонів</t>
  </si>
  <si>
    <t>Субвенція з місцевого бюджету на виконання соціально-економчний розвитококремих територій</t>
  </si>
  <si>
    <t>8500</t>
  </si>
  <si>
    <t>Нерозподілені трансферти з державного бюджету</t>
  </si>
  <si>
    <t>9510</t>
  </si>
  <si>
    <t>Рентна плата за використання інших природних ресурсів</t>
  </si>
  <si>
    <t>8220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</si>
  <si>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</si>
  <si>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</si>
  <si>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Заходи та роботи з мобілізаційної підготовки місцевого значення</t>
  </si>
  <si>
    <t>9620</t>
  </si>
  <si>
    <t>8110</t>
  </si>
  <si>
    <t>Дотації з місцевих бюджетів іншим місцевим бюджетам</t>
  </si>
  <si>
    <t>Субвенції з місцевих бюджетів іншим місцевим бюджетам</t>
  </si>
  <si>
    <t>Н.Ю.Кизяк</t>
  </si>
  <si>
    <t xml:space="preserve">         виконання районного бюджету за І квартал 2020 року</t>
  </si>
  <si>
    <t>Виконання за 3 місяці 2020 року</t>
  </si>
  <si>
    <t>Начальник відділу фінансів</t>
  </si>
  <si>
    <t>(Загальний фонд)</t>
  </si>
  <si>
    <t xml:space="preserve">         виконання районного бюджету за 6 місяців 2020 року</t>
  </si>
  <si>
    <t>Виконання за 6 місяців 2020 року</t>
  </si>
  <si>
    <t>Заходи із запобігання та ліквідації надзвичайних ситуацій та наслідків стихійного лиха</t>
  </si>
  <si>
    <t>Субвенція з місцевого бюджету на дзійснення заходів щодо соціально-економічного розвитку окремих територій за рахунок відповідної субвенції з державного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</si>
  <si>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</si>
  <si>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</si>
  <si>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        виконання районного бюджету за  2020 рік</t>
  </si>
  <si>
    <t>Виконання за 2020 рік</t>
  </si>
  <si>
    <t>Т.в.о.начальника-головний спеціаліст відділу фінансів</t>
  </si>
  <si>
    <t>І.А.Хухра</t>
  </si>
  <si>
    <t>% викон до річн. плану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</si>
</sst>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</numFmts>
  <fonts count="49">
    <font>
      <sz val="10"/>
      <name val="Arial Cyr"/>
      <family val="0"/>
    </font>
    <font>
      <sz val="10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ourier New"/>
      <family val="3"/>
    </font>
    <font>
      <sz val="10"/>
      <name val="Georgia"/>
      <family val="1"/>
    </font>
    <font>
      <i/>
      <sz val="10"/>
      <name val="Courier New"/>
      <family val="3"/>
    </font>
    <font>
      <b/>
      <sz val="12"/>
      <name val="Courier New"/>
      <family val="3"/>
    </font>
    <font>
      <b/>
      <i/>
      <sz val="10"/>
      <name val="Courier New"/>
      <family val="3"/>
    </font>
    <font>
      <sz val="10"/>
      <name val="Arial"/>
      <family val="2"/>
    </font>
    <font>
      <sz val="9"/>
      <name val="Courier New"/>
      <family val="3"/>
    </font>
    <font>
      <b/>
      <i/>
      <u val="single"/>
      <sz val="12"/>
      <name val="Courier New"/>
      <family val="3"/>
    </font>
    <font>
      <b/>
      <sz val="11"/>
      <name val="Courier New"/>
      <family val="3"/>
    </font>
    <font>
      <sz val="11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49" fontId="10" fillId="0" borderId="15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5" xfId="0" applyNumberFormat="1" applyFont="1" applyBorder="1" applyAlignment="1">
      <alignment/>
    </xf>
    <xf numFmtId="4" fontId="13" fillId="0" borderId="25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wrapText="1"/>
    </xf>
    <xf numFmtId="4" fontId="1" fillId="0" borderId="21" xfId="0" applyNumberFormat="1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">
      <selection activeCell="C36" sqref="C36"/>
    </sheetView>
  </sheetViews>
  <sheetFormatPr defaultColWidth="9.00390625" defaultRowHeight="12.75"/>
  <cols>
    <col min="1" max="1" width="10.25390625" style="0" customWidth="1"/>
    <col min="2" max="2" width="40.25390625" style="0" customWidth="1"/>
    <col min="3" max="3" width="15.125" style="0" customWidth="1"/>
    <col min="4" max="4" width="14.25390625" style="0" customWidth="1"/>
    <col min="5" max="5" width="16.25390625" style="0" customWidth="1"/>
    <col min="6" max="6" width="15.25390625" style="0" customWidth="1"/>
    <col min="7" max="7" width="16.75390625" style="0" customWidth="1"/>
    <col min="8" max="8" width="14.375" style="0" customWidth="1"/>
    <col min="9" max="9" width="15.75390625" style="0" customWidth="1"/>
  </cols>
  <sheetData>
    <row r="1" spans="1:8" ht="13.5" customHeight="1">
      <c r="A1" s="79" t="s">
        <v>6</v>
      </c>
      <c r="B1" s="79"/>
      <c r="C1" s="79"/>
      <c r="D1" s="79"/>
      <c r="E1" s="79"/>
      <c r="F1" s="79"/>
      <c r="G1" s="79"/>
      <c r="H1" s="1"/>
    </row>
    <row r="2" spans="1:10" ht="16.5" customHeight="1">
      <c r="A2" s="79" t="s">
        <v>72</v>
      </c>
      <c r="B2" s="79"/>
      <c r="C2" s="79"/>
      <c r="D2" s="79"/>
      <c r="E2" s="79"/>
      <c r="F2" s="79"/>
      <c r="G2" s="79"/>
      <c r="H2" s="1"/>
      <c r="J2" s="1"/>
    </row>
    <row r="3" spans="1:8" ht="13.5" customHeight="1">
      <c r="A3" s="1"/>
      <c r="B3" s="1"/>
      <c r="C3" s="70" t="s">
        <v>75</v>
      </c>
      <c r="D3" s="71"/>
      <c r="E3" s="71"/>
      <c r="F3" s="1"/>
      <c r="G3" s="6"/>
      <c r="H3" s="1"/>
    </row>
    <row r="4" spans="1:9" ht="13.5" customHeight="1" thickBot="1">
      <c r="A4" s="1"/>
      <c r="B4" s="1"/>
      <c r="C4" s="1"/>
      <c r="D4" s="1"/>
      <c r="E4" s="1"/>
      <c r="F4" s="1"/>
      <c r="G4" s="6"/>
      <c r="H4" s="1"/>
      <c r="I4" s="45" t="s">
        <v>19</v>
      </c>
    </row>
    <row r="5" spans="1:9" ht="14.25" customHeight="1">
      <c r="A5" s="68"/>
      <c r="B5" s="68" t="s">
        <v>22</v>
      </c>
      <c r="C5" s="72" t="s">
        <v>29</v>
      </c>
      <c r="D5" s="72" t="s">
        <v>34</v>
      </c>
      <c r="E5" s="72" t="s">
        <v>73</v>
      </c>
      <c r="F5" s="72" t="s">
        <v>35</v>
      </c>
      <c r="G5" s="74" t="s">
        <v>18</v>
      </c>
      <c r="H5" s="72" t="s">
        <v>36</v>
      </c>
      <c r="I5" s="72" t="s">
        <v>20</v>
      </c>
    </row>
    <row r="6" spans="1:9" ht="28.5" customHeight="1" thickBot="1">
      <c r="A6" s="69"/>
      <c r="B6" s="69"/>
      <c r="C6" s="73"/>
      <c r="D6" s="73"/>
      <c r="E6" s="73"/>
      <c r="F6" s="73"/>
      <c r="G6" s="75"/>
      <c r="H6" s="73"/>
      <c r="I6" s="73"/>
    </row>
    <row r="7" spans="1:9" ht="22.5" customHeight="1" thickBot="1">
      <c r="A7" s="76" t="s">
        <v>23</v>
      </c>
      <c r="B7" s="77"/>
      <c r="C7" s="77"/>
      <c r="D7" s="77"/>
      <c r="E7" s="77"/>
      <c r="F7" s="77"/>
      <c r="G7" s="77"/>
      <c r="H7" s="77"/>
      <c r="I7" s="78"/>
    </row>
    <row r="8" spans="1:9" ht="13.5">
      <c r="A8" s="13">
        <v>10000000</v>
      </c>
      <c r="B8" s="11" t="s">
        <v>0</v>
      </c>
      <c r="C8" s="31">
        <f>SUM(C9:C12)</f>
        <v>33973200</v>
      </c>
      <c r="D8" s="31">
        <f>SUM(D9:D12)</f>
        <v>6386335</v>
      </c>
      <c r="E8" s="31">
        <f>SUM(E9:E12)</f>
        <v>6629572</v>
      </c>
      <c r="F8" s="31">
        <f>SUM(F9:F12)</f>
        <v>243237</v>
      </c>
      <c r="G8" s="31">
        <f aca="true" t="shared" si="0" ref="G8:G14">E8-C8</f>
        <v>-27343628</v>
      </c>
      <c r="H8" s="23">
        <f aca="true" t="shared" si="1" ref="H8:H21">SUM(E8/D8)*100</f>
        <v>103.808710316637</v>
      </c>
      <c r="I8" s="24">
        <f aca="true" t="shared" si="2" ref="I8:I21">SUM(E8/C8)*100</f>
        <v>19.51412289687165</v>
      </c>
    </row>
    <row r="9" spans="1:9" ht="27.75" customHeight="1">
      <c r="A9" s="14">
        <v>11010000</v>
      </c>
      <c r="B9" s="46" t="s">
        <v>40</v>
      </c>
      <c r="C9" s="32">
        <v>33971200</v>
      </c>
      <c r="D9" s="32">
        <v>6385235</v>
      </c>
      <c r="E9" s="32">
        <v>6391221</v>
      </c>
      <c r="F9" s="32">
        <f aca="true" t="shared" si="3" ref="F9:F14">SUM(E9-D9)</f>
        <v>5986</v>
      </c>
      <c r="G9" s="32">
        <f t="shared" si="0"/>
        <v>-27579979</v>
      </c>
      <c r="H9" s="25">
        <f t="shared" si="1"/>
        <v>100.09374752847782</v>
      </c>
      <c r="I9" s="26">
        <f t="shared" si="2"/>
        <v>18.813645087603618</v>
      </c>
    </row>
    <row r="10" spans="1:9" ht="18.75" customHeight="1">
      <c r="A10" s="14">
        <v>11020000</v>
      </c>
      <c r="B10" s="7" t="s">
        <v>33</v>
      </c>
      <c r="C10" s="32">
        <v>2000</v>
      </c>
      <c r="D10" s="32">
        <v>1100</v>
      </c>
      <c r="E10" s="32">
        <v>11759</v>
      </c>
      <c r="F10" s="32">
        <f t="shared" si="3"/>
        <v>10659</v>
      </c>
      <c r="G10" s="32">
        <f t="shared" si="0"/>
        <v>9759</v>
      </c>
      <c r="H10" s="25">
        <f t="shared" si="1"/>
        <v>1069</v>
      </c>
      <c r="I10" s="26">
        <f t="shared" si="2"/>
        <v>587.95</v>
      </c>
    </row>
    <row r="11" spans="1:9" ht="27.75" customHeight="1">
      <c r="A11" s="14">
        <v>13000000</v>
      </c>
      <c r="B11" s="9" t="s">
        <v>62</v>
      </c>
      <c r="C11" s="32"/>
      <c r="D11" s="32"/>
      <c r="E11" s="32">
        <v>226592</v>
      </c>
      <c r="F11" s="32">
        <f t="shared" si="3"/>
        <v>226592</v>
      </c>
      <c r="G11" s="32">
        <f t="shared" si="0"/>
        <v>226592</v>
      </c>
      <c r="H11" s="25"/>
      <c r="I11" s="26"/>
    </row>
    <row r="12" spans="1:9" ht="14.25" customHeight="1" hidden="1">
      <c r="A12" s="14">
        <v>14000000</v>
      </c>
      <c r="B12" s="9" t="s">
        <v>21</v>
      </c>
      <c r="C12" s="32"/>
      <c r="D12" s="32"/>
      <c r="E12" s="32"/>
      <c r="F12" s="32">
        <f t="shared" si="3"/>
        <v>0</v>
      </c>
      <c r="G12" s="32">
        <f t="shared" si="0"/>
        <v>0</v>
      </c>
      <c r="H12" s="25" t="e">
        <f t="shared" si="1"/>
        <v>#DIV/0!</v>
      </c>
      <c r="I12" s="26" t="e">
        <f t="shared" si="2"/>
        <v>#DIV/0!</v>
      </c>
    </row>
    <row r="13" spans="1:9" ht="16.5" customHeight="1">
      <c r="A13" s="15">
        <v>20000000</v>
      </c>
      <c r="B13" s="8" t="s">
        <v>1</v>
      </c>
      <c r="C13" s="33">
        <v>458000</v>
      </c>
      <c r="D13" s="33">
        <v>25855</v>
      </c>
      <c r="E13" s="33">
        <v>116066</v>
      </c>
      <c r="F13" s="33">
        <f t="shared" si="3"/>
        <v>90211</v>
      </c>
      <c r="G13" s="33">
        <f t="shared" si="0"/>
        <v>-341934</v>
      </c>
      <c r="H13" s="23">
        <f t="shared" si="1"/>
        <v>448.9112357377683</v>
      </c>
      <c r="I13" s="24">
        <f t="shared" si="2"/>
        <v>25.341921397379913</v>
      </c>
    </row>
    <row r="14" spans="1:9" ht="0.75" customHeight="1">
      <c r="A14" s="15">
        <v>30000000</v>
      </c>
      <c r="B14" s="8" t="s">
        <v>38</v>
      </c>
      <c r="C14" s="33"/>
      <c r="D14" s="33"/>
      <c r="E14" s="33"/>
      <c r="F14" s="33">
        <f t="shared" si="3"/>
        <v>0</v>
      </c>
      <c r="G14" s="33">
        <f t="shared" si="0"/>
        <v>0</v>
      </c>
      <c r="H14" s="25" t="e">
        <f t="shared" si="1"/>
        <v>#DIV/0!</v>
      </c>
      <c r="I14" s="26" t="e">
        <f t="shared" si="2"/>
        <v>#DIV/0!</v>
      </c>
    </row>
    <row r="15" spans="1:9" ht="18.75" customHeight="1">
      <c r="A15" s="16"/>
      <c r="B15" s="10" t="s">
        <v>2</v>
      </c>
      <c r="C15" s="34">
        <f>SUM(C8+C13)</f>
        <v>34431200</v>
      </c>
      <c r="D15" s="34">
        <f>SUM(D8+D13)</f>
        <v>6412190</v>
      </c>
      <c r="E15" s="34">
        <f>SUM(E8+E13+E14)</f>
        <v>6745638</v>
      </c>
      <c r="F15" s="34">
        <f>SUM(F8+F13+F14)</f>
        <v>333448</v>
      </c>
      <c r="G15" s="34">
        <f>SUM(G8+G13+G14)</f>
        <v>-27685562</v>
      </c>
      <c r="H15" s="27">
        <f t="shared" si="1"/>
        <v>105.2002202055772</v>
      </c>
      <c r="I15" s="28">
        <f t="shared" si="2"/>
        <v>19.591643625548922</v>
      </c>
    </row>
    <row r="16" spans="1:9" ht="17.25" customHeight="1">
      <c r="A16" s="15">
        <v>40000000</v>
      </c>
      <c r="B16" s="8" t="s">
        <v>3</v>
      </c>
      <c r="C16" s="33">
        <f>SUM(C17:C20)</f>
        <v>84087928</v>
      </c>
      <c r="D16" s="33">
        <f>SUM(D17:D20)</f>
        <v>22746870</v>
      </c>
      <c r="E16" s="33">
        <f>SUM(E17:E20)</f>
        <v>21761200</v>
      </c>
      <c r="F16" s="32">
        <f>SUM(E16-D16)</f>
        <v>-985670</v>
      </c>
      <c r="G16" s="33">
        <f>SUM(G17:G20)</f>
        <v>-62326728</v>
      </c>
      <c r="H16" s="23">
        <f t="shared" si="1"/>
        <v>95.66678844166252</v>
      </c>
      <c r="I16" s="24">
        <f t="shared" si="2"/>
        <v>25.87910121890505</v>
      </c>
    </row>
    <row r="17" spans="1:9" ht="18" customHeight="1">
      <c r="A17" s="14">
        <v>41020000</v>
      </c>
      <c r="B17" s="7" t="s">
        <v>27</v>
      </c>
      <c r="C17" s="32">
        <v>14591700</v>
      </c>
      <c r="D17" s="32">
        <v>3648000</v>
      </c>
      <c r="E17" s="32">
        <v>3648000</v>
      </c>
      <c r="F17" s="32">
        <f>SUM(E17-D17)</f>
        <v>0</v>
      </c>
      <c r="G17" s="32">
        <f>E17-C17</f>
        <v>-10943700</v>
      </c>
      <c r="H17" s="25">
        <f t="shared" si="1"/>
        <v>100</v>
      </c>
      <c r="I17" s="26">
        <f t="shared" si="2"/>
        <v>25.000513990830402</v>
      </c>
    </row>
    <row r="18" spans="1:9" ht="15" customHeight="1">
      <c r="A18" s="14">
        <v>41030000</v>
      </c>
      <c r="B18" s="7" t="s">
        <v>28</v>
      </c>
      <c r="C18" s="32">
        <v>59316500</v>
      </c>
      <c r="D18" s="35">
        <v>15667800</v>
      </c>
      <c r="E18" s="35">
        <v>15667800</v>
      </c>
      <c r="F18" s="32">
        <f>SUM(E18-D18)</f>
        <v>0</v>
      </c>
      <c r="G18" s="32">
        <f>E18-C18</f>
        <v>-43648700</v>
      </c>
      <c r="H18" s="25">
        <f t="shared" si="1"/>
        <v>100</v>
      </c>
      <c r="I18" s="26">
        <f t="shared" si="2"/>
        <v>26.41389832508661</v>
      </c>
    </row>
    <row r="19" spans="1:9" ht="25.5" customHeight="1">
      <c r="A19" s="14">
        <v>41040000</v>
      </c>
      <c r="B19" s="9" t="s">
        <v>69</v>
      </c>
      <c r="C19" s="32">
        <v>3367200</v>
      </c>
      <c r="D19" s="32">
        <v>876200</v>
      </c>
      <c r="E19" s="32">
        <v>867600</v>
      </c>
      <c r="F19" s="32">
        <f>SUM(E19-D19)</f>
        <v>-8600</v>
      </c>
      <c r="G19" s="32">
        <f>E19-C19</f>
        <v>-2499600</v>
      </c>
      <c r="H19" s="25">
        <f>SUM(E19/D19)*100</f>
        <v>99.01848892946816</v>
      </c>
      <c r="I19" s="26">
        <f>SUM(E19/C19)*100</f>
        <v>25.766215253029223</v>
      </c>
    </row>
    <row r="20" spans="1:9" ht="27" customHeight="1" thickBot="1">
      <c r="A20" s="61">
        <v>41050000</v>
      </c>
      <c r="B20" s="62" t="s">
        <v>70</v>
      </c>
      <c r="C20" s="40">
        <v>6812528</v>
      </c>
      <c r="D20" s="40">
        <v>2554870</v>
      </c>
      <c r="E20" s="40">
        <v>1577800</v>
      </c>
      <c r="F20" s="37">
        <f>SUM(E20-D20)</f>
        <v>-977070</v>
      </c>
      <c r="G20" s="37">
        <f>E20-C20</f>
        <v>-5234728</v>
      </c>
      <c r="H20" s="63">
        <f>SUM(E20/D20)*100</f>
        <v>61.75656687033</v>
      </c>
      <c r="I20" s="26">
        <f>SUM(E20/C20)*100</f>
        <v>23.16027178163525</v>
      </c>
    </row>
    <row r="21" spans="1:9" ht="18" customHeight="1" thickBot="1">
      <c r="A21" s="20">
        <v>90010300</v>
      </c>
      <c r="B21" s="55" t="s">
        <v>4</v>
      </c>
      <c r="C21" s="56">
        <f>SUM(C15+C16)</f>
        <v>118519128</v>
      </c>
      <c r="D21" s="56">
        <f>SUM(D15+D16)</f>
        <v>29159060</v>
      </c>
      <c r="E21" s="56">
        <f>SUM(E15+E16)</f>
        <v>28506838</v>
      </c>
      <c r="F21" s="56">
        <f>SUM(F15+F16)</f>
        <v>-652222</v>
      </c>
      <c r="G21" s="56">
        <f>SUM(G15+G16)</f>
        <v>-90012290</v>
      </c>
      <c r="H21" s="57">
        <f t="shared" si="1"/>
        <v>97.763226935299</v>
      </c>
      <c r="I21" s="58">
        <f t="shared" si="2"/>
        <v>24.052520872411414</v>
      </c>
    </row>
    <row r="22" spans="1:9" ht="21.75" customHeight="1" thickBot="1">
      <c r="A22" s="76" t="s">
        <v>24</v>
      </c>
      <c r="B22" s="77"/>
      <c r="C22" s="77"/>
      <c r="D22" s="77"/>
      <c r="E22" s="77"/>
      <c r="F22" s="77"/>
      <c r="G22" s="77"/>
      <c r="H22" s="77"/>
      <c r="I22" s="78"/>
    </row>
    <row r="23" spans="1:9" ht="15.75" customHeight="1">
      <c r="A23" s="17" t="s">
        <v>41</v>
      </c>
      <c r="B23" s="12" t="s">
        <v>7</v>
      </c>
      <c r="C23" s="37">
        <v>1775100</v>
      </c>
      <c r="D23" s="37">
        <v>327525</v>
      </c>
      <c r="E23" s="37">
        <v>324858</v>
      </c>
      <c r="F23" s="32">
        <f aca="true" t="shared" si="4" ref="F23:F43">SUM(E23-D23)</f>
        <v>-2667</v>
      </c>
      <c r="G23" s="32">
        <f aca="true" t="shared" si="5" ref="G23:G43">SUM(E23-C23)</f>
        <v>-1450242</v>
      </c>
      <c r="H23" s="25">
        <f aca="true" t="shared" si="6" ref="H23:H44">SUM(E23/D23)*100</f>
        <v>99.18571101442637</v>
      </c>
      <c r="I23" s="26">
        <f aca="true" t="shared" si="7" ref="I23:I44">SUM(E23/C23)*100</f>
        <v>18.300828122359302</v>
      </c>
    </row>
    <row r="24" spans="1:9" ht="15" customHeight="1">
      <c r="A24" s="18" t="s">
        <v>42</v>
      </c>
      <c r="B24" s="7" t="s">
        <v>8</v>
      </c>
      <c r="C24" s="32">
        <v>80359000</v>
      </c>
      <c r="D24" s="32">
        <v>17335625</v>
      </c>
      <c r="E24" s="32">
        <v>14761752</v>
      </c>
      <c r="F24" s="32">
        <f t="shared" si="4"/>
        <v>-2573873</v>
      </c>
      <c r="G24" s="32">
        <f t="shared" si="5"/>
        <v>-65597248</v>
      </c>
      <c r="H24" s="25">
        <f t="shared" si="6"/>
        <v>85.15269567725421</v>
      </c>
      <c r="I24" s="26">
        <f t="shared" si="7"/>
        <v>18.36975572120111</v>
      </c>
    </row>
    <row r="25" spans="1:9" ht="15.75" customHeight="1">
      <c r="A25" s="18" t="s">
        <v>43</v>
      </c>
      <c r="B25" s="7" t="s">
        <v>17</v>
      </c>
      <c r="C25" s="32">
        <v>5611073</v>
      </c>
      <c r="D25" s="32">
        <v>2246700</v>
      </c>
      <c r="E25" s="32">
        <v>572993</v>
      </c>
      <c r="F25" s="32">
        <f t="shared" si="4"/>
        <v>-1673707</v>
      </c>
      <c r="G25" s="32">
        <f t="shared" si="5"/>
        <v>-5038080</v>
      </c>
      <c r="H25" s="25">
        <f t="shared" si="6"/>
        <v>25.503761071794184</v>
      </c>
      <c r="I25" s="26">
        <f t="shared" si="7"/>
        <v>10.211825795173223</v>
      </c>
    </row>
    <row r="26" spans="1:9" ht="17.25" customHeight="1">
      <c r="A26" s="18" t="s">
        <v>44</v>
      </c>
      <c r="B26" s="7" t="s">
        <v>9</v>
      </c>
      <c r="C26" s="32">
        <v>6682955</v>
      </c>
      <c r="D26" s="32">
        <v>1542265</v>
      </c>
      <c r="E26" s="32">
        <v>1400029</v>
      </c>
      <c r="F26" s="32">
        <f t="shared" si="4"/>
        <v>-142236</v>
      </c>
      <c r="G26" s="32">
        <f t="shared" si="5"/>
        <v>-5282926</v>
      </c>
      <c r="H26" s="25">
        <f t="shared" si="6"/>
        <v>90.77746042346809</v>
      </c>
      <c r="I26" s="26">
        <f t="shared" si="7"/>
        <v>20.949250743121866</v>
      </c>
    </row>
    <row r="27" spans="1:9" ht="15.75" customHeight="1">
      <c r="A27" s="18" t="s">
        <v>45</v>
      </c>
      <c r="B27" s="7" t="s">
        <v>10</v>
      </c>
      <c r="C27" s="32">
        <v>1482500</v>
      </c>
      <c r="D27" s="32">
        <v>276030</v>
      </c>
      <c r="E27" s="32">
        <v>275640</v>
      </c>
      <c r="F27" s="32">
        <f t="shared" si="4"/>
        <v>-390</v>
      </c>
      <c r="G27" s="32">
        <f t="shared" si="5"/>
        <v>-1206860</v>
      </c>
      <c r="H27" s="25">
        <f t="shared" si="6"/>
        <v>99.85871100967286</v>
      </c>
      <c r="I27" s="26">
        <f t="shared" si="7"/>
        <v>18.5929173693086</v>
      </c>
    </row>
    <row r="28" spans="1:9" ht="13.5" hidden="1">
      <c r="A28" s="18" t="s">
        <v>50</v>
      </c>
      <c r="B28" s="7" t="s">
        <v>11</v>
      </c>
      <c r="C28" s="32"/>
      <c r="D28" s="32"/>
      <c r="E28" s="32"/>
      <c r="F28" s="32">
        <f t="shared" si="4"/>
        <v>0</v>
      </c>
      <c r="G28" s="32">
        <f t="shared" si="5"/>
        <v>0</v>
      </c>
      <c r="H28" s="25" t="e">
        <f t="shared" si="6"/>
        <v>#DIV/0!</v>
      </c>
      <c r="I28" s="26" t="e">
        <f t="shared" si="7"/>
        <v>#DIV/0!</v>
      </c>
    </row>
    <row r="29" spans="1:9" ht="15" customHeight="1">
      <c r="A29" s="18" t="s">
        <v>46</v>
      </c>
      <c r="B29" s="7" t="s">
        <v>12</v>
      </c>
      <c r="C29" s="32">
        <v>90000</v>
      </c>
      <c r="D29" s="32">
        <v>9750</v>
      </c>
      <c r="E29" s="32">
        <v>9512</v>
      </c>
      <c r="F29" s="32">
        <f t="shared" si="4"/>
        <v>-238</v>
      </c>
      <c r="G29" s="32">
        <f t="shared" si="5"/>
        <v>-80488</v>
      </c>
      <c r="H29" s="25">
        <f t="shared" si="6"/>
        <v>97.55897435897435</v>
      </c>
      <c r="I29" s="26">
        <f t="shared" si="7"/>
        <v>10.568888888888889</v>
      </c>
    </row>
    <row r="30" spans="1:9" ht="14.25" customHeight="1" hidden="1">
      <c r="A30" s="18" t="s">
        <v>25</v>
      </c>
      <c r="B30" s="7" t="s">
        <v>13</v>
      </c>
      <c r="C30" s="32"/>
      <c r="D30" s="32"/>
      <c r="E30" s="32"/>
      <c r="F30" s="32">
        <f t="shared" si="4"/>
        <v>0</v>
      </c>
      <c r="G30" s="32">
        <f t="shared" si="5"/>
        <v>0</v>
      </c>
      <c r="H30" s="25" t="e">
        <f t="shared" si="6"/>
        <v>#DIV/0!</v>
      </c>
      <c r="I30" s="26" t="e">
        <f t="shared" si="7"/>
        <v>#DIV/0!</v>
      </c>
    </row>
    <row r="31" spans="1:9" ht="13.5" hidden="1">
      <c r="A31" s="18" t="s">
        <v>47</v>
      </c>
      <c r="B31" s="7" t="s">
        <v>14</v>
      </c>
      <c r="C31" s="32"/>
      <c r="D31" s="32"/>
      <c r="E31" s="32"/>
      <c r="F31" s="32">
        <f t="shared" si="4"/>
        <v>0</v>
      </c>
      <c r="G31" s="32">
        <f t="shared" si="5"/>
        <v>0</v>
      </c>
      <c r="H31" s="25" t="e">
        <f t="shared" si="6"/>
        <v>#DIV/0!</v>
      </c>
      <c r="I31" s="26" t="e">
        <f t="shared" si="7"/>
        <v>#DIV/0!</v>
      </c>
    </row>
    <row r="32" spans="1:9" ht="15.75" customHeight="1" hidden="1">
      <c r="A32" s="18"/>
      <c r="B32" s="7" t="s">
        <v>15</v>
      </c>
      <c r="C32" s="32"/>
      <c r="D32" s="32"/>
      <c r="E32" s="32"/>
      <c r="F32" s="32">
        <f t="shared" si="4"/>
        <v>0</v>
      </c>
      <c r="G32" s="32">
        <f t="shared" si="5"/>
        <v>0</v>
      </c>
      <c r="H32" s="25" t="e">
        <f t="shared" si="6"/>
        <v>#DIV/0!</v>
      </c>
      <c r="I32" s="26" t="e">
        <f t="shared" si="7"/>
        <v>#DIV/0!</v>
      </c>
    </row>
    <row r="33" spans="1:9" ht="33.75" customHeight="1" hidden="1">
      <c r="A33" s="18" t="s">
        <v>59</v>
      </c>
      <c r="B33" s="46" t="s">
        <v>60</v>
      </c>
      <c r="C33" s="32"/>
      <c r="D33" s="32"/>
      <c r="E33" s="32"/>
      <c r="F33" s="32">
        <f t="shared" si="4"/>
        <v>0</v>
      </c>
      <c r="G33" s="32">
        <f t="shared" si="5"/>
        <v>0</v>
      </c>
      <c r="H33" s="25" t="e">
        <f t="shared" si="6"/>
        <v>#DIV/0!</v>
      </c>
      <c r="I33" s="26" t="e">
        <f t="shared" si="7"/>
        <v>#DIV/0!</v>
      </c>
    </row>
    <row r="34" spans="1:9" ht="18.75" customHeight="1">
      <c r="A34" s="18" t="s">
        <v>53</v>
      </c>
      <c r="B34" s="7" t="s">
        <v>30</v>
      </c>
      <c r="C34" s="32">
        <v>100000</v>
      </c>
      <c r="D34" s="32">
        <v>20000</v>
      </c>
      <c r="E34" s="32"/>
      <c r="F34" s="32">
        <f t="shared" si="4"/>
        <v>-20000</v>
      </c>
      <c r="G34" s="32">
        <f t="shared" si="5"/>
        <v>-100000</v>
      </c>
      <c r="H34" s="25">
        <f t="shared" si="6"/>
        <v>0</v>
      </c>
      <c r="I34" s="26">
        <f t="shared" si="7"/>
        <v>0</v>
      </c>
    </row>
    <row r="35" spans="1:9" ht="30" customHeight="1" hidden="1">
      <c r="A35" s="18" t="s">
        <v>63</v>
      </c>
      <c r="B35" s="9" t="s">
        <v>66</v>
      </c>
      <c r="C35" s="32"/>
      <c r="D35" s="32"/>
      <c r="E35" s="32"/>
      <c r="F35" s="32">
        <f t="shared" si="4"/>
        <v>0</v>
      </c>
      <c r="G35" s="32">
        <f t="shared" si="5"/>
        <v>0</v>
      </c>
      <c r="H35" s="25" t="e">
        <f t="shared" si="6"/>
        <v>#DIV/0!</v>
      </c>
      <c r="I35" s="26" t="e">
        <f t="shared" si="7"/>
        <v>#DIV/0!</v>
      </c>
    </row>
    <row r="36" spans="1:9" ht="59.25" customHeight="1">
      <c r="A36" s="18" t="s">
        <v>52</v>
      </c>
      <c r="B36" s="49" t="s">
        <v>56</v>
      </c>
      <c r="C36" s="32">
        <v>3451700</v>
      </c>
      <c r="D36" s="32">
        <v>3451700</v>
      </c>
      <c r="E36" s="32">
        <v>3451700</v>
      </c>
      <c r="F36" s="32">
        <f t="shared" si="4"/>
        <v>0</v>
      </c>
      <c r="G36" s="32">
        <f t="shared" si="5"/>
        <v>0</v>
      </c>
      <c r="H36" s="25">
        <f t="shared" si="6"/>
        <v>100</v>
      </c>
      <c r="I36" s="26">
        <f t="shared" si="7"/>
        <v>100</v>
      </c>
    </row>
    <row r="37" spans="1:9" ht="42.75" customHeight="1" hidden="1">
      <c r="A37" s="18" t="s">
        <v>61</v>
      </c>
      <c r="B37" s="50" t="s">
        <v>58</v>
      </c>
      <c r="C37" s="32"/>
      <c r="D37" s="32"/>
      <c r="E37" s="32"/>
      <c r="F37" s="32">
        <f t="shared" si="4"/>
        <v>0</v>
      </c>
      <c r="G37" s="32">
        <f t="shared" si="5"/>
        <v>0</v>
      </c>
      <c r="H37" s="25" t="e">
        <f t="shared" si="6"/>
        <v>#DIV/0!</v>
      </c>
      <c r="I37" s="26" t="e">
        <f t="shared" si="7"/>
        <v>#DIV/0!</v>
      </c>
    </row>
    <row r="38" spans="1:9" ht="27" customHeight="1">
      <c r="A38" s="18" t="s">
        <v>51</v>
      </c>
      <c r="B38" s="9" t="s">
        <v>26</v>
      </c>
      <c r="C38" s="32">
        <v>2023600</v>
      </c>
      <c r="D38" s="32">
        <v>1957800</v>
      </c>
      <c r="E38" s="32">
        <v>1957800</v>
      </c>
      <c r="F38" s="32">
        <f t="shared" si="4"/>
        <v>0</v>
      </c>
      <c r="G38" s="32">
        <f t="shared" si="5"/>
        <v>-65800</v>
      </c>
      <c r="H38" s="25">
        <f t="shared" si="6"/>
        <v>100</v>
      </c>
      <c r="I38" s="26">
        <f t="shared" si="7"/>
        <v>96.74836924293338</v>
      </c>
    </row>
    <row r="39" spans="1:9" ht="56.25" customHeight="1" hidden="1">
      <c r="A39" s="41" t="s">
        <v>64</v>
      </c>
      <c r="B39" s="49" t="s">
        <v>65</v>
      </c>
      <c r="C39" s="42"/>
      <c r="D39" s="42"/>
      <c r="E39" s="42"/>
      <c r="F39" s="42">
        <f t="shared" si="4"/>
        <v>0</v>
      </c>
      <c r="G39" s="42">
        <f t="shared" si="5"/>
        <v>0</v>
      </c>
      <c r="H39" s="43" t="e">
        <f t="shared" si="6"/>
        <v>#DIV/0!</v>
      </c>
      <c r="I39" s="44" t="e">
        <f t="shared" si="7"/>
        <v>#DIV/0!</v>
      </c>
    </row>
    <row r="40" spans="1:9" ht="94.5" customHeight="1">
      <c r="A40" s="18" t="s">
        <v>54</v>
      </c>
      <c r="B40" s="49" t="s">
        <v>55</v>
      </c>
      <c r="C40" s="32">
        <v>1647200</v>
      </c>
      <c r="D40" s="32">
        <v>411795</v>
      </c>
      <c r="E40" s="32">
        <v>411795</v>
      </c>
      <c r="F40" s="32">
        <f t="shared" si="4"/>
        <v>0</v>
      </c>
      <c r="G40" s="32">
        <f t="shared" si="5"/>
        <v>-1235405</v>
      </c>
      <c r="H40" s="25">
        <f t="shared" si="6"/>
        <v>100</v>
      </c>
      <c r="I40" s="26">
        <f t="shared" si="7"/>
        <v>24.999696454589607</v>
      </c>
    </row>
    <row r="41" spans="1:9" ht="30.75" customHeight="1" hidden="1">
      <c r="A41" s="18" t="s">
        <v>48</v>
      </c>
      <c r="B41" s="9" t="s">
        <v>49</v>
      </c>
      <c r="C41" s="32"/>
      <c r="D41" s="38"/>
      <c r="E41" s="38"/>
      <c r="F41" s="32">
        <f t="shared" si="4"/>
        <v>0</v>
      </c>
      <c r="G41" s="32">
        <f t="shared" si="5"/>
        <v>0</v>
      </c>
      <c r="H41" s="25" t="e">
        <f t="shared" si="6"/>
        <v>#DIV/0!</v>
      </c>
      <c r="I41" s="26" t="e">
        <f t="shared" si="7"/>
        <v>#DIV/0!</v>
      </c>
    </row>
    <row r="42" spans="1:9" ht="18" customHeight="1" thickBot="1">
      <c r="A42" s="21">
        <v>9770</v>
      </c>
      <c r="B42" s="2" t="s">
        <v>5</v>
      </c>
      <c r="C42" s="32">
        <v>15362900</v>
      </c>
      <c r="D42" s="38">
        <v>4151385</v>
      </c>
      <c r="E42" s="32">
        <v>3541688</v>
      </c>
      <c r="F42" s="32">
        <f t="shared" si="4"/>
        <v>-609697</v>
      </c>
      <c r="G42" s="32">
        <f t="shared" si="5"/>
        <v>-11821212</v>
      </c>
      <c r="H42" s="25">
        <f t="shared" si="6"/>
        <v>85.31340745317526</v>
      </c>
      <c r="I42" s="26">
        <f t="shared" si="7"/>
        <v>23.0535120322335</v>
      </c>
    </row>
    <row r="43" spans="1:9" ht="41.25" customHeight="1" hidden="1" thickBot="1">
      <c r="A43" s="19">
        <v>9800</v>
      </c>
      <c r="B43" s="48" t="s">
        <v>57</v>
      </c>
      <c r="C43" s="39"/>
      <c r="D43" s="36"/>
      <c r="E43" s="36"/>
      <c r="F43" s="40">
        <f t="shared" si="4"/>
        <v>0</v>
      </c>
      <c r="G43" s="32">
        <f t="shared" si="5"/>
        <v>0</v>
      </c>
      <c r="H43" s="29" t="e">
        <f t="shared" si="6"/>
        <v>#DIV/0!</v>
      </c>
      <c r="I43" s="30" t="e">
        <f t="shared" si="7"/>
        <v>#DIV/0!</v>
      </c>
    </row>
    <row r="44" spans="1:9" ht="18" customHeight="1" thickBot="1">
      <c r="A44" s="5"/>
      <c r="B44" s="51" t="s">
        <v>16</v>
      </c>
      <c r="C44" s="52">
        <f>SUM(C23:C43)</f>
        <v>118586028</v>
      </c>
      <c r="D44" s="52">
        <f>SUM(D23:D43)</f>
        <v>31730575</v>
      </c>
      <c r="E44" s="52">
        <f>SUM(E23:E43)</f>
        <v>26707767</v>
      </c>
      <c r="F44" s="52">
        <f>SUM(F23:F43)</f>
        <v>-5022808</v>
      </c>
      <c r="G44" s="52">
        <f>SUM(G23:G43)</f>
        <v>-91878261</v>
      </c>
      <c r="H44" s="53">
        <f t="shared" si="6"/>
        <v>84.17044758880039</v>
      </c>
      <c r="I44" s="54">
        <f t="shared" si="7"/>
        <v>22.52184970728592</v>
      </c>
    </row>
    <row r="45" spans="2:7" ht="12.75">
      <c r="B45" s="22"/>
      <c r="C45" s="22"/>
      <c r="D45" s="22"/>
      <c r="E45" s="22"/>
      <c r="F45" s="22"/>
      <c r="G45" s="22"/>
    </row>
    <row r="46" spans="2:7" ht="12.75">
      <c r="B46" s="22"/>
      <c r="C46" s="22"/>
      <c r="D46" s="22"/>
      <c r="E46" s="22"/>
      <c r="F46" s="22"/>
      <c r="G46" s="22"/>
    </row>
    <row r="47" spans="2:7" ht="12.75">
      <c r="B47" s="22"/>
      <c r="C47" s="22"/>
      <c r="D47" s="22"/>
      <c r="E47" s="22"/>
      <c r="F47" s="22"/>
      <c r="G47" s="22"/>
    </row>
    <row r="48" spans="2:7" ht="12.75">
      <c r="B48" s="22"/>
      <c r="C48" s="22"/>
      <c r="D48" s="22"/>
      <c r="E48" s="22"/>
      <c r="F48" s="22"/>
      <c r="G48" s="22"/>
    </row>
    <row r="49" spans="2:7" ht="14.25">
      <c r="B49" s="59" t="s">
        <v>74</v>
      </c>
      <c r="C49" s="22"/>
      <c r="D49" s="22"/>
      <c r="E49" s="22"/>
      <c r="F49" s="22"/>
      <c r="G49" s="60" t="s">
        <v>71</v>
      </c>
    </row>
    <row r="50" spans="2:7" ht="12.75">
      <c r="B50" s="3"/>
      <c r="C50" s="4"/>
      <c r="D50" s="4"/>
      <c r="E50" s="4"/>
      <c r="F50" s="4"/>
      <c r="G50" s="4"/>
    </row>
    <row r="51" ht="12.75">
      <c r="E51" s="47"/>
    </row>
  </sheetData>
  <sheetProtection/>
  <mergeCells count="14">
    <mergeCell ref="A22:I22"/>
    <mergeCell ref="A1:G1"/>
    <mergeCell ref="I5:I6"/>
    <mergeCell ref="H5:H6"/>
    <mergeCell ref="A7:I7"/>
    <mergeCell ref="A2:G2"/>
    <mergeCell ref="B5:B6"/>
    <mergeCell ref="A5:A6"/>
    <mergeCell ref="C3:E3"/>
    <mergeCell ref="C5:C6"/>
    <mergeCell ref="D5:D6"/>
    <mergeCell ref="G5:G6"/>
    <mergeCell ref="E5:E6"/>
    <mergeCell ref="F5:F6"/>
  </mergeCells>
  <printOptions/>
  <pageMargins left="0.35" right="0.2" top="0.17" bottom="0.2" header="0.2" footer="0.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10.25390625" style="0" customWidth="1"/>
    <col min="2" max="2" width="40.25390625" style="0" customWidth="1"/>
    <col min="3" max="3" width="15.125" style="0" customWidth="1"/>
    <col min="4" max="4" width="14.25390625" style="0" customWidth="1"/>
    <col min="5" max="5" width="16.25390625" style="0" customWidth="1"/>
    <col min="6" max="6" width="15.25390625" style="0" customWidth="1"/>
    <col min="7" max="7" width="16.75390625" style="0" customWidth="1"/>
    <col min="8" max="8" width="14.375" style="0" customWidth="1"/>
    <col min="9" max="9" width="15.75390625" style="0" customWidth="1"/>
  </cols>
  <sheetData>
    <row r="1" spans="1:8" ht="13.5" customHeight="1">
      <c r="A1" s="79" t="s">
        <v>6</v>
      </c>
      <c r="B1" s="79"/>
      <c r="C1" s="79"/>
      <c r="D1" s="79"/>
      <c r="E1" s="79"/>
      <c r="F1" s="79"/>
      <c r="G1" s="79"/>
      <c r="H1" s="1"/>
    </row>
    <row r="2" spans="1:10" ht="16.5" customHeight="1">
      <c r="A2" s="79" t="s">
        <v>76</v>
      </c>
      <c r="B2" s="79"/>
      <c r="C2" s="79"/>
      <c r="D2" s="79"/>
      <c r="E2" s="79"/>
      <c r="F2" s="79"/>
      <c r="G2" s="79"/>
      <c r="H2" s="1"/>
      <c r="J2" s="1"/>
    </row>
    <row r="3" spans="1:8" ht="13.5" customHeight="1">
      <c r="A3" s="1"/>
      <c r="B3" s="1"/>
      <c r="C3" s="70" t="s">
        <v>75</v>
      </c>
      <c r="D3" s="71"/>
      <c r="E3" s="71"/>
      <c r="F3" s="1"/>
      <c r="G3" s="6"/>
      <c r="H3" s="1"/>
    </row>
    <row r="4" spans="1:9" ht="13.5" customHeight="1" thickBot="1">
      <c r="A4" s="1"/>
      <c r="B4" s="1"/>
      <c r="C4" s="1"/>
      <c r="D4" s="1"/>
      <c r="E4" s="1"/>
      <c r="F4" s="1"/>
      <c r="G4" s="6"/>
      <c r="H4" s="1"/>
      <c r="I4" s="45" t="s">
        <v>19</v>
      </c>
    </row>
    <row r="5" spans="1:9" ht="14.25" customHeight="1">
      <c r="A5" s="68"/>
      <c r="B5" s="68" t="s">
        <v>22</v>
      </c>
      <c r="C5" s="72" t="s">
        <v>29</v>
      </c>
      <c r="D5" s="72" t="s">
        <v>31</v>
      </c>
      <c r="E5" s="72" t="s">
        <v>77</v>
      </c>
      <c r="F5" s="72" t="s">
        <v>37</v>
      </c>
      <c r="G5" s="74" t="s">
        <v>18</v>
      </c>
      <c r="H5" s="72" t="s">
        <v>32</v>
      </c>
      <c r="I5" s="72" t="s">
        <v>20</v>
      </c>
    </row>
    <row r="6" spans="1:9" ht="28.5" customHeight="1" thickBot="1">
      <c r="A6" s="69"/>
      <c r="B6" s="69"/>
      <c r="C6" s="73"/>
      <c r="D6" s="73"/>
      <c r="E6" s="73"/>
      <c r="F6" s="73"/>
      <c r="G6" s="75"/>
      <c r="H6" s="73"/>
      <c r="I6" s="73"/>
    </row>
    <row r="7" spans="1:9" ht="22.5" customHeight="1" thickBot="1">
      <c r="A7" s="76" t="s">
        <v>23</v>
      </c>
      <c r="B7" s="77"/>
      <c r="C7" s="77"/>
      <c r="D7" s="77"/>
      <c r="E7" s="77"/>
      <c r="F7" s="77"/>
      <c r="G7" s="77"/>
      <c r="H7" s="77"/>
      <c r="I7" s="78"/>
    </row>
    <row r="8" spans="1:9" ht="13.5">
      <c r="A8" s="13">
        <v>10000000</v>
      </c>
      <c r="B8" s="11" t="s">
        <v>0</v>
      </c>
      <c r="C8" s="31">
        <f>SUM(C9:C12)</f>
        <v>33973200</v>
      </c>
      <c r="D8" s="31">
        <f>SUM(D9:D12)</f>
        <v>13931325</v>
      </c>
      <c r="E8" s="31">
        <f>SUM(E9:E12)</f>
        <v>14465486</v>
      </c>
      <c r="F8" s="31">
        <f>SUM(F9:F12)</f>
        <v>534161</v>
      </c>
      <c r="G8" s="31">
        <f aca="true" t="shared" si="0" ref="G8:G14">E8-C8</f>
        <v>-19507714</v>
      </c>
      <c r="H8" s="23">
        <f>SUM(E8/D8)*100</f>
        <v>103.8342440507274</v>
      </c>
      <c r="I8" s="24">
        <f>SUM(E8/C8)*100</f>
        <v>42.579109415657044</v>
      </c>
    </row>
    <row r="9" spans="1:9" ht="27.75" customHeight="1">
      <c r="A9" s="14">
        <v>11010000</v>
      </c>
      <c r="B9" s="46" t="s">
        <v>40</v>
      </c>
      <c r="C9" s="32">
        <v>33971200</v>
      </c>
      <c r="D9" s="32">
        <v>13930225</v>
      </c>
      <c r="E9" s="32">
        <v>13985810</v>
      </c>
      <c r="F9" s="32">
        <f aca="true" t="shared" si="1" ref="F9:F14">SUM(E9-D9)</f>
        <v>55585</v>
      </c>
      <c r="G9" s="32">
        <f t="shared" si="0"/>
        <v>-19985390</v>
      </c>
      <c r="H9" s="25">
        <f>SUM(E9/D9)*100</f>
        <v>100.39902442351074</v>
      </c>
      <c r="I9" s="26">
        <f>SUM(E9/C9)*100</f>
        <v>41.16960837415222</v>
      </c>
    </row>
    <row r="10" spans="1:9" ht="18.75" customHeight="1">
      <c r="A10" s="14">
        <v>11020000</v>
      </c>
      <c r="B10" s="7" t="s">
        <v>33</v>
      </c>
      <c r="C10" s="32">
        <v>2000</v>
      </c>
      <c r="D10" s="32">
        <v>1100</v>
      </c>
      <c r="E10" s="32">
        <v>11589</v>
      </c>
      <c r="F10" s="32">
        <f t="shared" si="1"/>
        <v>10489</v>
      </c>
      <c r="G10" s="32">
        <f t="shared" si="0"/>
        <v>9589</v>
      </c>
      <c r="H10" s="25">
        <f>SUM(E10/D10)*100</f>
        <v>1053.5454545454545</v>
      </c>
      <c r="I10" s="26">
        <f>SUM(E10/C10)*100</f>
        <v>579.45</v>
      </c>
    </row>
    <row r="11" spans="1:9" ht="27.75" customHeight="1">
      <c r="A11" s="14">
        <v>13000000</v>
      </c>
      <c r="B11" s="9" t="s">
        <v>62</v>
      </c>
      <c r="C11" s="32"/>
      <c r="D11" s="32"/>
      <c r="E11" s="32">
        <v>468087</v>
      </c>
      <c r="F11" s="32">
        <f t="shared" si="1"/>
        <v>468087</v>
      </c>
      <c r="G11" s="32">
        <f t="shared" si="0"/>
        <v>468087</v>
      </c>
      <c r="H11" s="25"/>
      <c r="I11" s="26"/>
    </row>
    <row r="12" spans="1:9" ht="14.25" customHeight="1" hidden="1">
      <c r="A12" s="14">
        <v>14000000</v>
      </c>
      <c r="B12" s="9" t="s">
        <v>21</v>
      </c>
      <c r="C12" s="32"/>
      <c r="D12" s="32"/>
      <c r="E12" s="32"/>
      <c r="F12" s="32">
        <f t="shared" si="1"/>
        <v>0</v>
      </c>
      <c r="G12" s="32">
        <f t="shared" si="0"/>
        <v>0</v>
      </c>
      <c r="H12" s="25" t="e">
        <f aca="true" t="shared" si="2" ref="H12:H21">SUM(E12/D12)*100</f>
        <v>#DIV/0!</v>
      </c>
      <c r="I12" s="26" t="e">
        <f aca="true" t="shared" si="3" ref="I12:I21">SUM(E12/C12)*100</f>
        <v>#DIV/0!</v>
      </c>
    </row>
    <row r="13" spans="1:9" ht="16.5" customHeight="1">
      <c r="A13" s="15">
        <v>20000000</v>
      </c>
      <c r="B13" s="8" t="s">
        <v>1</v>
      </c>
      <c r="C13" s="33">
        <v>458000</v>
      </c>
      <c r="D13" s="33">
        <v>40150</v>
      </c>
      <c r="E13" s="33">
        <v>167093</v>
      </c>
      <c r="F13" s="33">
        <f t="shared" si="1"/>
        <v>126943</v>
      </c>
      <c r="G13" s="33">
        <f t="shared" si="0"/>
        <v>-290907</v>
      </c>
      <c r="H13" s="23">
        <f t="shared" si="2"/>
        <v>416.17185554171857</v>
      </c>
      <c r="I13" s="24">
        <f t="shared" si="3"/>
        <v>36.48318777292576</v>
      </c>
    </row>
    <row r="14" spans="1:9" ht="0.75" customHeight="1">
      <c r="A14" s="15">
        <v>30000000</v>
      </c>
      <c r="B14" s="8" t="s">
        <v>38</v>
      </c>
      <c r="C14" s="33"/>
      <c r="D14" s="33"/>
      <c r="E14" s="33"/>
      <c r="F14" s="33">
        <f t="shared" si="1"/>
        <v>0</v>
      </c>
      <c r="G14" s="33">
        <f t="shared" si="0"/>
        <v>0</v>
      </c>
      <c r="H14" s="25" t="e">
        <f t="shared" si="2"/>
        <v>#DIV/0!</v>
      </c>
      <c r="I14" s="26" t="e">
        <f t="shared" si="3"/>
        <v>#DIV/0!</v>
      </c>
    </row>
    <row r="15" spans="1:9" ht="18.75" customHeight="1">
      <c r="A15" s="16"/>
      <c r="B15" s="10" t="s">
        <v>2</v>
      </c>
      <c r="C15" s="34">
        <f>SUM(C8+C13)</f>
        <v>34431200</v>
      </c>
      <c r="D15" s="34">
        <f>SUM(D8+D13)</f>
        <v>13971475</v>
      </c>
      <c r="E15" s="34">
        <f>SUM(E8+E13+E14)</f>
        <v>14632579</v>
      </c>
      <c r="F15" s="34">
        <f>SUM(F8+F13+F14)</f>
        <v>661104</v>
      </c>
      <c r="G15" s="34">
        <f>SUM(G8+G13+G14)</f>
        <v>-19798621</v>
      </c>
      <c r="H15" s="27">
        <f t="shared" si="2"/>
        <v>104.73181249653311</v>
      </c>
      <c r="I15" s="28">
        <f t="shared" si="3"/>
        <v>42.498022142707775</v>
      </c>
    </row>
    <row r="16" spans="1:9" ht="17.25" customHeight="1">
      <c r="A16" s="15">
        <v>40000000</v>
      </c>
      <c r="B16" s="8" t="s">
        <v>3</v>
      </c>
      <c r="C16" s="33">
        <f>SUM(C17:C20)</f>
        <v>84800557</v>
      </c>
      <c r="D16" s="33">
        <f>SUM(D17:D20)</f>
        <v>50035711</v>
      </c>
      <c r="E16" s="33">
        <f>SUM(E17:E20)</f>
        <v>48970201</v>
      </c>
      <c r="F16" s="32">
        <f>SUM(E16-D16)</f>
        <v>-1065510</v>
      </c>
      <c r="G16" s="33">
        <f>SUM(G17:G20)</f>
        <v>-35830356</v>
      </c>
      <c r="H16" s="23">
        <f t="shared" si="2"/>
        <v>97.87050093082519</v>
      </c>
      <c r="I16" s="24">
        <f t="shared" si="3"/>
        <v>57.74749922927983</v>
      </c>
    </row>
    <row r="17" spans="1:9" ht="18" customHeight="1">
      <c r="A17" s="14">
        <v>41020000</v>
      </c>
      <c r="B17" s="7" t="s">
        <v>27</v>
      </c>
      <c r="C17" s="32">
        <v>14591700</v>
      </c>
      <c r="D17" s="32">
        <v>7296000</v>
      </c>
      <c r="E17" s="32">
        <v>7296000</v>
      </c>
      <c r="F17" s="32">
        <f>SUM(E17-D17)</f>
        <v>0</v>
      </c>
      <c r="G17" s="32">
        <f>E17-C17</f>
        <v>-7295700</v>
      </c>
      <c r="H17" s="25">
        <f t="shared" si="2"/>
        <v>100</v>
      </c>
      <c r="I17" s="26">
        <f t="shared" si="3"/>
        <v>50.001027981660805</v>
      </c>
    </row>
    <row r="18" spans="1:9" ht="15" customHeight="1">
      <c r="A18" s="14">
        <v>41030000</v>
      </c>
      <c r="B18" s="7" t="s">
        <v>28</v>
      </c>
      <c r="C18" s="32">
        <v>59316500</v>
      </c>
      <c r="D18" s="35">
        <v>36480500</v>
      </c>
      <c r="E18" s="35">
        <v>36480500</v>
      </c>
      <c r="F18" s="32">
        <f>SUM(E18-D18)</f>
        <v>0</v>
      </c>
      <c r="G18" s="32">
        <f>E18-C18</f>
        <v>-22836000</v>
      </c>
      <c r="H18" s="25">
        <f t="shared" si="2"/>
        <v>100</v>
      </c>
      <c r="I18" s="26">
        <f t="shared" si="3"/>
        <v>61.50143720549931</v>
      </c>
    </row>
    <row r="19" spans="1:9" ht="25.5" customHeight="1">
      <c r="A19" s="14">
        <v>41040000</v>
      </c>
      <c r="B19" s="9" t="s">
        <v>69</v>
      </c>
      <c r="C19" s="32">
        <v>3367200</v>
      </c>
      <c r="D19" s="32">
        <v>1751700</v>
      </c>
      <c r="E19" s="32">
        <v>1751700</v>
      </c>
      <c r="F19" s="32">
        <f>SUM(E19-D19)</f>
        <v>0</v>
      </c>
      <c r="G19" s="32">
        <f>E19-C19</f>
        <v>-1615500</v>
      </c>
      <c r="H19" s="25">
        <f t="shared" si="2"/>
        <v>100</v>
      </c>
      <c r="I19" s="26">
        <f t="shared" si="3"/>
        <v>52.0224518888097</v>
      </c>
    </row>
    <row r="20" spans="1:9" ht="27" customHeight="1" thickBot="1">
      <c r="A20" s="61">
        <v>41050000</v>
      </c>
      <c r="B20" s="62" t="s">
        <v>70</v>
      </c>
      <c r="C20" s="40">
        <v>7525157</v>
      </c>
      <c r="D20" s="40">
        <v>4507511</v>
      </c>
      <c r="E20" s="40">
        <v>3442001</v>
      </c>
      <c r="F20" s="37">
        <f>SUM(E20-D20)</f>
        <v>-1065510</v>
      </c>
      <c r="G20" s="37">
        <f>E20-C20</f>
        <v>-4083156</v>
      </c>
      <c r="H20" s="63">
        <f t="shared" si="2"/>
        <v>76.36145535751328</v>
      </c>
      <c r="I20" s="26">
        <f t="shared" si="3"/>
        <v>45.73992276838875</v>
      </c>
    </row>
    <row r="21" spans="1:9" ht="18" customHeight="1" thickBot="1">
      <c r="A21" s="20">
        <v>90010300</v>
      </c>
      <c r="B21" s="55" t="s">
        <v>4</v>
      </c>
      <c r="C21" s="56">
        <f>SUM(C15+C16)</f>
        <v>119231757</v>
      </c>
      <c r="D21" s="56">
        <f>SUM(D15+D16)</f>
        <v>64007186</v>
      </c>
      <c r="E21" s="56">
        <f>SUM(E15+E16)</f>
        <v>63602780</v>
      </c>
      <c r="F21" s="56">
        <f>SUM(F15+F16)</f>
        <v>-404406</v>
      </c>
      <c r="G21" s="56">
        <f>SUM(G15+G16)</f>
        <v>-55628977</v>
      </c>
      <c r="H21" s="57">
        <f t="shared" si="2"/>
        <v>99.36818656580216</v>
      </c>
      <c r="I21" s="58">
        <f t="shared" si="3"/>
        <v>53.343825168994194</v>
      </c>
    </row>
    <row r="22" spans="1:9" ht="21.75" customHeight="1" thickBot="1">
      <c r="A22" s="76" t="s">
        <v>24</v>
      </c>
      <c r="B22" s="77"/>
      <c r="C22" s="77"/>
      <c r="D22" s="77"/>
      <c r="E22" s="77"/>
      <c r="F22" s="77"/>
      <c r="G22" s="77"/>
      <c r="H22" s="77"/>
      <c r="I22" s="78"/>
    </row>
    <row r="23" spans="1:9" ht="15.75" customHeight="1">
      <c r="A23" s="17" t="s">
        <v>41</v>
      </c>
      <c r="B23" s="12" t="s">
        <v>7</v>
      </c>
      <c r="C23" s="37">
        <v>1785100</v>
      </c>
      <c r="D23" s="37">
        <v>712525</v>
      </c>
      <c r="E23" s="37">
        <v>711194</v>
      </c>
      <c r="F23" s="32">
        <f aca="true" t="shared" si="4" ref="F23:F43">SUM(E23-D23)</f>
        <v>-1331</v>
      </c>
      <c r="G23" s="32">
        <f aca="true" t="shared" si="5" ref="G23:G43">SUM(E23-C23)</f>
        <v>-1073906</v>
      </c>
      <c r="H23" s="25">
        <f aca="true" t="shared" si="6" ref="H23:H44">SUM(E23/D23)*100</f>
        <v>99.81319953685835</v>
      </c>
      <c r="I23" s="26">
        <f aca="true" t="shared" si="7" ref="I23:I44">SUM(E23/C23)*100</f>
        <v>39.84056915578959</v>
      </c>
    </row>
    <row r="24" spans="1:9" ht="15" customHeight="1">
      <c r="A24" s="18" t="s">
        <v>42</v>
      </c>
      <c r="B24" s="7" t="s">
        <v>8</v>
      </c>
      <c r="C24" s="32">
        <v>81545029</v>
      </c>
      <c r="D24" s="32">
        <v>44773586</v>
      </c>
      <c r="E24" s="32">
        <v>41853005</v>
      </c>
      <c r="F24" s="32">
        <f t="shared" si="4"/>
        <v>-2920581</v>
      </c>
      <c r="G24" s="32">
        <f t="shared" si="5"/>
        <v>-39692024</v>
      </c>
      <c r="H24" s="25">
        <f t="shared" si="6"/>
        <v>93.47700003301054</v>
      </c>
      <c r="I24" s="26">
        <f t="shared" si="7"/>
        <v>51.325023135377144</v>
      </c>
    </row>
    <row r="25" spans="1:9" ht="15.75" customHeight="1">
      <c r="A25" s="18" t="s">
        <v>43</v>
      </c>
      <c r="B25" s="7" t="s">
        <v>17</v>
      </c>
      <c r="C25" s="32">
        <v>5651573</v>
      </c>
      <c r="D25" s="32">
        <v>3792223</v>
      </c>
      <c r="E25" s="32">
        <v>2146910</v>
      </c>
      <c r="F25" s="32">
        <f t="shared" si="4"/>
        <v>-1645313</v>
      </c>
      <c r="G25" s="32">
        <f t="shared" si="5"/>
        <v>-3504663</v>
      </c>
      <c r="H25" s="25">
        <f t="shared" si="6"/>
        <v>56.61349556711196</v>
      </c>
      <c r="I25" s="26">
        <f t="shared" si="7"/>
        <v>37.98783099855562</v>
      </c>
    </row>
    <row r="26" spans="1:9" ht="17.25" customHeight="1">
      <c r="A26" s="18" t="s">
        <v>44</v>
      </c>
      <c r="B26" s="7" t="s">
        <v>9</v>
      </c>
      <c r="C26" s="32">
        <v>7466555</v>
      </c>
      <c r="D26" s="32">
        <v>3808355</v>
      </c>
      <c r="E26" s="32">
        <v>2983670</v>
      </c>
      <c r="F26" s="32">
        <f t="shared" si="4"/>
        <v>-824685</v>
      </c>
      <c r="G26" s="32">
        <f t="shared" si="5"/>
        <v>-4482885</v>
      </c>
      <c r="H26" s="25">
        <f t="shared" si="6"/>
        <v>78.3453748403182</v>
      </c>
      <c r="I26" s="26">
        <f t="shared" si="7"/>
        <v>39.960463694434715</v>
      </c>
    </row>
    <row r="27" spans="1:9" ht="15.75" customHeight="1">
      <c r="A27" s="18" t="s">
        <v>45</v>
      </c>
      <c r="B27" s="7" t="s">
        <v>10</v>
      </c>
      <c r="C27" s="32">
        <v>1482500</v>
      </c>
      <c r="D27" s="32">
        <v>753810</v>
      </c>
      <c r="E27" s="32">
        <v>525781</v>
      </c>
      <c r="F27" s="32">
        <f t="shared" si="4"/>
        <v>-228029</v>
      </c>
      <c r="G27" s="32">
        <f t="shared" si="5"/>
        <v>-956719</v>
      </c>
      <c r="H27" s="25">
        <f t="shared" si="6"/>
        <v>69.74980432735039</v>
      </c>
      <c r="I27" s="26">
        <f t="shared" si="7"/>
        <v>35.465834738617204</v>
      </c>
    </row>
    <row r="28" spans="1:9" ht="13.5" hidden="1">
      <c r="A28" s="18" t="s">
        <v>50</v>
      </c>
      <c r="B28" s="7" t="s">
        <v>11</v>
      </c>
      <c r="C28" s="32"/>
      <c r="D28" s="32"/>
      <c r="E28" s="32"/>
      <c r="F28" s="32">
        <f t="shared" si="4"/>
        <v>0</v>
      </c>
      <c r="G28" s="32">
        <f t="shared" si="5"/>
        <v>0</v>
      </c>
      <c r="H28" s="25" t="e">
        <f t="shared" si="6"/>
        <v>#DIV/0!</v>
      </c>
      <c r="I28" s="26" t="e">
        <f t="shared" si="7"/>
        <v>#DIV/0!</v>
      </c>
    </row>
    <row r="29" spans="1:9" ht="15" customHeight="1">
      <c r="A29" s="18" t="s">
        <v>46</v>
      </c>
      <c r="B29" s="7" t="s">
        <v>12</v>
      </c>
      <c r="C29" s="32">
        <v>90000</v>
      </c>
      <c r="D29" s="32">
        <v>61300</v>
      </c>
      <c r="E29" s="32">
        <v>9512</v>
      </c>
      <c r="F29" s="32">
        <f t="shared" si="4"/>
        <v>-51788</v>
      </c>
      <c r="G29" s="32">
        <f t="shared" si="5"/>
        <v>-80488</v>
      </c>
      <c r="H29" s="25">
        <f t="shared" si="6"/>
        <v>15.517128874388256</v>
      </c>
      <c r="I29" s="26">
        <f t="shared" si="7"/>
        <v>10.568888888888889</v>
      </c>
    </row>
    <row r="30" spans="1:9" ht="14.25" customHeight="1" hidden="1">
      <c r="A30" s="18" t="s">
        <v>25</v>
      </c>
      <c r="B30" s="7" t="s">
        <v>13</v>
      </c>
      <c r="C30" s="32"/>
      <c r="D30" s="32"/>
      <c r="E30" s="32"/>
      <c r="F30" s="32">
        <f t="shared" si="4"/>
        <v>0</v>
      </c>
      <c r="G30" s="32">
        <f t="shared" si="5"/>
        <v>0</v>
      </c>
      <c r="H30" s="25" t="e">
        <f t="shared" si="6"/>
        <v>#DIV/0!</v>
      </c>
      <c r="I30" s="26" t="e">
        <f t="shared" si="7"/>
        <v>#DIV/0!</v>
      </c>
    </row>
    <row r="31" spans="1:9" ht="13.5" hidden="1">
      <c r="A31" s="18" t="s">
        <v>47</v>
      </c>
      <c r="B31" s="7" t="s">
        <v>14</v>
      </c>
      <c r="C31" s="32"/>
      <c r="D31" s="32"/>
      <c r="E31" s="32"/>
      <c r="F31" s="32">
        <f t="shared" si="4"/>
        <v>0</v>
      </c>
      <c r="G31" s="32">
        <f t="shared" si="5"/>
        <v>0</v>
      </c>
      <c r="H31" s="25" t="e">
        <f t="shared" si="6"/>
        <v>#DIV/0!</v>
      </c>
      <c r="I31" s="26" t="e">
        <f t="shared" si="7"/>
        <v>#DIV/0!</v>
      </c>
    </row>
    <row r="32" spans="1:9" ht="15.75" customHeight="1" hidden="1">
      <c r="A32" s="18"/>
      <c r="B32" s="7" t="s">
        <v>15</v>
      </c>
      <c r="C32" s="32"/>
      <c r="D32" s="32"/>
      <c r="E32" s="32"/>
      <c r="F32" s="32">
        <f t="shared" si="4"/>
        <v>0</v>
      </c>
      <c r="G32" s="32">
        <f t="shared" si="5"/>
        <v>0</v>
      </c>
      <c r="H32" s="25" t="e">
        <f t="shared" si="6"/>
        <v>#DIV/0!</v>
      </c>
      <c r="I32" s="26" t="e">
        <f t="shared" si="7"/>
        <v>#DIV/0!</v>
      </c>
    </row>
    <row r="33" spans="1:9" ht="39" customHeight="1">
      <c r="A33" s="18" t="s">
        <v>68</v>
      </c>
      <c r="B33" s="46" t="s">
        <v>78</v>
      </c>
      <c r="C33" s="32">
        <v>50000</v>
      </c>
      <c r="D33" s="32">
        <v>50000</v>
      </c>
      <c r="E33" s="32"/>
      <c r="F33" s="32">
        <f t="shared" si="4"/>
        <v>-50000</v>
      </c>
      <c r="G33" s="32">
        <f t="shared" si="5"/>
        <v>-50000</v>
      </c>
      <c r="H33" s="25">
        <f t="shared" si="6"/>
        <v>0</v>
      </c>
      <c r="I33" s="26">
        <f t="shared" si="7"/>
        <v>0</v>
      </c>
    </row>
    <row r="34" spans="1:9" ht="18.75" customHeight="1">
      <c r="A34" s="18" t="s">
        <v>53</v>
      </c>
      <c r="B34" s="7" t="s">
        <v>30</v>
      </c>
      <c r="C34" s="32">
        <v>50000</v>
      </c>
      <c r="D34" s="32"/>
      <c r="E34" s="32"/>
      <c r="F34" s="32">
        <f t="shared" si="4"/>
        <v>0</v>
      </c>
      <c r="G34" s="32">
        <f t="shared" si="5"/>
        <v>-50000</v>
      </c>
      <c r="H34" s="25" t="e">
        <f t="shared" si="6"/>
        <v>#DIV/0!</v>
      </c>
      <c r="I34" s="26">
        <f t="shared" si="7"/>
        <v>0</v>
      </c>
    </row>
    <row r="35" spans="1:9" ht="30" customHeight="1" hidden="1">
      <c r="A35" s="18" t="s">
        <v>63</v>
      </c>
      <c r="B35" s="9" t="s">
        <v>66</v>
      </c>
      <c r="C35" s="32"/>
      <c r="D35" s="32"/>
      <c r="E35" s="32"/>
      <c r="F35" s="32">
        <f t="shared" si="4"/>
        <v>0</v>
      </c>
      <c r="G35" s="32">
        <f t="shared" si="5"/>
        <v>0</v>
      </c>
      <c r="H35" s="25" t="e">
        <f t="shared" si="6"/>
        <v>#DIV/0!</v>
      </c>
      <c r="I35" s="26" t="e">
        <f t="shared" si="7"/>
        <v>#DIV/0!</v>
      </c>
    </row>
    <row r="36" spans="1:9" ht="59.25" customHeight="1">
      <c r="A36" s="18" t="s">
        <v>52</v>
      </c>
      <c r="B36" s="49" t="s">
        <v>56</v>
      </c>
      <c r="C36" s="32">
        <v>3451700</v>
      </c>
      <c r="D36" s="32">
        <v>3451700</v>
      </c>
      <c r="E36" s="32">
        <v>3451700</v>
      </c>
      <c r="F36" s="32">
        <f t="shared" si="4"/>
        <v>0</v>
      </c>
      <c r="G36" s="32">
        <f t="shared" si="5"/>
        <v>0</v>
      </c>
      <c r="H36" s="25">
        <f t="shared" si="6"/>
        <v>100</v>
      </c>
      <c r="I36" s="26">
        <f t="shared" si="7"/>
        <v>100</v>
      </c>
    </row>
    <row r="37" spans="1:9" ht="42.75" customHeight="1" hidden="1">
      <c r="A37" s="18" t="s">
        <v>61</v>
      </c>
      <c r="B37" s="50" t="s">
        <v>58</v>
      </c>
      <c r="C37" s="32"/>
      <c r="D37" s="32"/>
      <c r="E37" s="32"/>
      <c r="F37" s="32">
        <f t="shared" si="4"/>
        <v>0</v>
      </c>
      <c r="G37" s="32">
        <f t="shared" si="5"/>
        <v>0</v>
      </c>
      <c r="H37" s="25" t="e">
        <f t="shared" si="6"/>
        <v>#DIV/0!</v>
      </c>
      <c r="I37" s="26" t="e">
        <f t="shared" si="7"/>
        <v>#DIV/0!</v>
      </c>
    </row>
    <row r="38" spans="1:9" ht="27" customHeight="1">
      <c r="A38" s="18" t="s">
        <v>51</v>
      </c>
      <c r="B38" s="9" t="s">
        <v>26</v>
      </c>
      <c r="C38" s="32">
        <v>2180700</v>
      </c>
      <c r="D38" s="32">
        <v>2126900</v>
      </c>
      <c r="E38" s="32">
        <v>2126900</v>
      </c>
      <c r="F38" s="32">
        <f t="shared" si="4"/>
        <v>0</v>
      </c>
      <c r="G38" s="32">
        <f t="shared" si="5"/>
        <v>-53800</v>
      </c>
      <c r="H38" s="25">
        <f t="shared" si="6"/>
        <v>100</v>
      </c>
      <c r="I38" s="26">
        <f t="shared" si="7"/>
        <v>97.5329022790847</v>
      </c>
    </row>
    <row r="39" spans="1:9" ht="56.25" customHeight="1" hidden="1">
      <c r="A39" s="41" t="s">
        <v>64</v>
      </c>
      <c r="B39" s="49" t="s">
        <v>65</v>
      </c>
      <c r="C39" s="42"/>
      <c r="D39" s="42"/>
      <c r="E39" s="42"/>
      <c r="F39" s="42">
        <f t="shared" si="4"/>
        <v>0</v>
      </c>
      <c r="G39" s="42">
        <f t="shared" si="5"/>
        <v>0</v>
      </c>
      <c r="H39" s="43" t="e">
        <f t="shared" si="6"/>
        <v>#DIV/0!</v>
      </c>
      <c r="I39" s="44" t="e">
        <f t="shared" si="7"/>
        <v>#DIV/0!</v>
      </c>
    </row>
    <row r="40" spans="1:9" ht="94.5" customHeight="1">
      <c r="A40" s="18" t="s">
        <v>54</v>
      </c>
      <c r="B40" s="49" t="s">
        <v>55</v>
      </c>
      <c r="C40" s="32">
        <v>1647200</v>
      </c>
      <c r="D40" s="32">
        <v>823590</v>
      </c>
      <c r="E40" s="32">
        <v>823590</v>
      </c>
      <c r="F40" s="32">
        <f t="shared" si="4"/>
        <v>0</v>
      </c>
      <c r="G40" s="32">
        <f t="shared" si="5"/>
        <v>-823610</v>
      </c>
      <c r="H40" s="25">
        <f t="shared" si="6"/>
        <v>100</v>
      </c>
      <c r="I40" s="26">
        <f t="shared" si="7"/>
        <v>49.999392909179214</v>
      </c>
    </row>
    <row r="41" spans="1:9" ht="30.75" customHeight="1" hidden="1">
      <c r="A41" s="18" t="s">
        <v>48</v>
      </c>
      <c r="B41" s="9" t="s">
        <v>49</v>
      </c>
      <c r="C41" s="32"/>
      <c r="D41" s="38"/>
      <c r="E41" s="38"/>
      <c r="F41" s="32">
        <f t="shared" si="4"/>
        <v>0</v>
      </c>
      <c r="G41" s="32">
        <f t="shared" si="5"/>
        <v>0</v>
      </c>
      <c r="H41" s="25" t="e">
        <f t="shared" si="6"/>
        <v>#DIV/0!</v>
      </c>
      <c r="I41" s="26" t="e">
        <f t="shared" si="7"/>
        <v>#DIV/0!</v>
      </c>
    </row>
    <row r="42" spans="1:9" ht="18" customHeight="1" thickBot="1">
      <c r="A42" s="21">
        <v>9770</v>
      </c>
      <c r="B42" s="2" t="s">
        <v>5</v>
      </c>
      <c r="C42" s="32">
        <v>15362900</v>
      </c>
      <c r="D42" s="38">
        <v>8094845</v>
      </c>
      <c r="E42" s="32">
        <v>7312421</v>
      </c>
      <c r="F42" s="32">
        <f t="shared" si="4"/>
        <v>-782424</v>
      </c>
      <c r="G42" s="32">
        <f t="shared" si="5"/>
        <v>-8050479</v>
      </c>
      <c r="H42" s="25">
        <f t="shared" si="6"/>
        <v>90.33429299758056</v>
      </c>
      <c r="I42" s="26">
        <f t="shared" si="7"/>
        <v>47.597920965442725</v>
      </c>
    </row>
    <row r="43" spans="1:9" ht="41.25" customHeight="1" hidden="1" thickBot="1">
      <c r="A43" s="19">
        <v>9800</v>
      </c>
      <c r="B43" s="48" t="s">
        <v>57</v>
      </c>
      <c r="C43" s="39"/>
      <c r="D43" s="36"/>
      <c r="E43" s="36"/>
      <c r="F43" s="40">
        <f t="shared" si="4"/>
        <v>0</v>
      </c>
      <c r="G43" s="32">
        <f t="shared" si="5"/>
        <v>0</v>
      </c>
      <c r="H43" s="29" t="e">
        <f t="shared" si="6"/>
        <v>#DIV/0!</v>
      </c>
      <c r="I43" s="30" t="e">
        <f t="shared" si="7"/>
        <v>#DIV/0!</v>
      </c>
    </row>
    <row r="44" spans="1:9" ht="18" customHeight="1" thickBot="1">
      <c r="A44" s="5"/>
      <c r="B44" s="51" t="s">
        <v>16</v>
      </c>
      <c r="C44" s="52">
        <f>SUM(C23:C43)</f>
        <v>120763257</v>
      </c>
      <c r="D44" s="52">
        <f>SUM(D23:D43)</f>
        <v>68448834</v>
      </c>
      <c r="E44" s="52">
        <f>SUM(E23:E43)</f>
        <v>61944683</v>
      </c>
      <c r="F44" s="52">
        <f>SUM(F23:F43)</f>
        <v>-6504151</v>
      </c>
      <c r="G44" s="52">
        <f>SUM(G23:G43)</f>
        <v>-58818574</v>
      </c>
      <c r="H44" s="53">
        <f t="shared" si="6"/>
        <v>90.49779138677512</v>
      </c>
      <c r="I44" s="54">
        <f t="shared" si="7"/>
        <v>51.29431297137009</v>
      </c>
    </row>
    <row r="45" spans="2:7" ht="12.75">
      <c r="B45" s="22"/>
      <c r="C45" s="22"/>
      <c r="D45" s="22"/>
      <c r="E45" s="22"/>
      <c r="F45" s="22"/>
      <c r="G45" s="22"/>
    </row>
    <row r="46" spans="2:7" ht="12.75">
      <c r="B46" s="22"/>
      <c r="C46" s="22"/>
      <c r="D46" s="22"/>
      <c r="E46" s="22"/>
      <c r="F46" s="22"/>
      <c r="G46" s="22"/>
    </row>
    <row r="47" spans="2:7" ht="12.75">
      <c r="B47" s="22"/>
      <c r="C47" s="22"/>
      <c r="D47" s="22"/>
      <c r="E47" s="22"/>
      <c r="F47" s="22"/>
      <c r="G47" s="22"/>
    </row>
    <row r="48" spans="2:7" ht="12.75">
      <c r="B48" s="22"/>
      <c r="C48" s="22"/>
      <c r="D48" s="22"/>
      <c r="E48" s="22"/>
      <c r="F48" s="22"/>
      <c r="G48" s="22"/>
    </row>
    <row r="49" spans="2:7" ht="14.25">
      <c r="B49" s="59" t="s">
        <v>74</v>
      </c>
      <c r="C49" s="22"/>
      <c r="D49" s="22"/>
      <c r="E49" s="22"/>
      <c r="F49" s="22"/>
      <c r="G49" s="60" t="s">
        <v>71</v>
      </c>
    </row>
    <row r="50" spans="2:7" ht="12.75">
      <c r="B50" s="3"/>
      <c r="C50" s="4"/>
      <c r="D50" s="4"/>
      <c r="E50" s="4"/>
      <c r="F50" s="4"/>
      <c r="G50" s="4"/>
    </row>
    <row r="51" ht="12.75">
      <c r="E51" s="47"/>
    </row>
  </sheetData>
  <sheetProtection/>
  <mergeCells count="14">
    <mergeCell ref="B5:B6"/>
    <mergeCell ref="A5:A6"/>
    <mergeCell ref="C3:E3"/>
    <mergeCell ref="C5:C6"/>
    <mergeCell ref="D5:D6"/>
    <mergeCell ref="G5:G6"/>
    <mergeCell ref="E5:E6"/>
    <mergeCell ref="F5:F6"/>
    <mergeCell ref="A22:I22"/>
    <mergeCell ref="A1:G1"/>
    <mergeCell ref="I5:I6"/>
    <mergeCell ref="H5:H6"/>
    <mergeCell ref="A7:I7"/>
    <mergeCell ref="A2:G2"/>
  </mergeCells>
  <printOptions/>
  <pageMargins left="0.35" right="0.2" top="0.17" bottom="0.2" header="0.2" footer="0.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9.00390625" defaultRowHeight="12.75"/>
  <cols>
    <col min="1" max="1" width="10.25390625" style="0" customWidth="1"/>
    <col min="2" max="2" width="40.25390625" style="0" customWidth="1"/>
    <col min="3" max="3" width="15.875" style="0" customWidth="1"/>
    <col min="4" max="4" width="16.25390625" style="0" customWidth="1"/>
    <col min="5" max="5" width="14.00390625" style="0" customWidth="1"/>
    <col min="6" max="6" width="12.00390625" style="0" customWidth="1"/>
  </cols>
  <sheetData>
    <row r="1" spans="1:5" ht="16.5" customHeight="1">
      <c r="A1" s="79" t="s">
        <v>6</v>
      </c>
      <c r="B1" s="79"/>
      <c r="C1" s="79"/>
      <c r="D1" s="79"/>
      <c r="E1" s="79"/>
    </row>
    <row r="2" spans="1:7" ht="16.5" customHeight="1">
      <c r="A2" s="79" t="s">
        <v>82</v>
      </c>
      <c r="B2" s="79"/>
      <c r="C2" s="79"/>
      <c r="D2" s="79"/>
      <c r="E2" s="79"/>
      <c r="G2" s="1"/>
    </row>
    <row r="3" spans="1:5" ht="13.5" customHeight="1">
      <c r="A3" s="1"/>
      <c r="B3" s="65"/>
      <c r="C3" s="65" t="s">
        <v>75</v>
      </c>
      <c r="D3" s="66"/>
      <c r="E3" s="6"/>
    </row>
    <row r="4" spans="1:6" ht="13.5" customHeight="1" thickBot="1">
      <c r="A4" s="1"/>
      <c r="B4" s="1"/>
      <c r="C4" s="1"/>
      <c r="D4" s="1"/>
      <c r="E4" s="6"/>
      <c r="F4" s="45" t="s">
        <v>19</v>
      </c>
    </row>
    <row r="5" spans="1:6" ht="14.25" customHeight="1">
      <c r="A5" s="68"/>
      <c r="B5" s="68" t="s">
        <v>22</v>
      </c>
      <c r="C5" s="72" t="s">
        <v>29</v>
      </c>
      <c r="D5" s="72" t="s">
        <v>83</v>
      </c>
      <c r="E5" s="74" t="s">
        <v>18</v>
      </c>
      <c r="F5" s="72" t="s">
        <v>86</v>
      </c>
    </row>
    <row r="6" spans="1:6" ht="28.5" customHeight="1" thickBot="1">
      <c r="A6" s="69"/>
      <c r="B6" s="69"/>
      <c r="C6" s="73"/>
      <c r="D6" s="73"/>
      <c r="E6" s="75"/>
      <c r="F6" s="73"/>
    </row>
    <row r="7" spans="1:6" ht="22.5" customHeight="1" thickBot="1">
      <c r="A7" s="76" t="s">
        <v>23</v>
      </c>
      <c r="B7" s="77"/>
      <c r="C7" s="77"/>
      <c r="D7" s="77"/>
      <c r="E7" s="77"/>
      <c r="F7" s="78"/>
    </row>
    <row r="8" spans="1:6" ht="13.5">
      <c r="A8" s="13">
        <v>10000000</v>
      </c>
      <c r="B8" s="11" t="s">
        <v>0</v>
      </c>
      <c r="C8" s="31">
        <f>SUM(C9:C12)</f>
        <v>34100664</v>
      </c>
      <c r="D8" s="31">
        <f>SUM(D9:D12)</f>
        <v>37385075</v>
      </c>
      <c r="E8" s="31">
        <f aca="true" t="shared" si="0" ref="E8:E14">D8-C8</f>
        <v>3284411</v>
      </c>
      <c r="F8" s="24">
        <f>SUM(D8/C8)*100</f>
        <v>109.63151626607623</v>
      </c>
    </row>
    <row r="9" spans="1:6" ht="27.75" customHeight="1">
      <c r="A9" s="14">
        <v>11010000</v>
      </c>
      <c r="B9" s="46" t="s">
        <v>40</v>
      </c>
      <c r="C9" s="32">
        <v>33670864</v>
      </c>
      <c r="D9" s="32">
        <v>36679376</v>
      </c>
      <c r="E9" s="32">
        <f t="shared" si="0"/>
        <v>3008512</v>
      </c>
      <c r="F9" s="26">
        <f>SUM(D9/C9)*100</f>
        <v>108.9350602942651</v>
      </c>
    </row>
    <row r="10" spans="1:6" ht="18.75" customHeight="1">
      <c r="A10" s="14">
        <v>11020000</v>
      </c>
      <c r="B10" s="7" t="s">
        <v>33</v>
      </c>
      <c r="C10" s="32">
        <v>2000</v>
      </c>
      <c r="D10" s="32">
        <v>11589</v>
      </c>
      <c r="E10" s="32">
        <f t="shared" si="0"/>
        <v>9589</v>
      </c>
      <c r="F10" s="26">
        <f>SUM(D10/C10)*100</f>
        <v>579.45</v>
      </c>
    </row>
    <row r="11" spans="1:6" ht="27.75" customHeight="1">
      <c r="A11" s="14">
        <v>13000000</v>
      </c>
      <c r="B11" s="9" t="s">
        <v>62</v>
      </c>
      <c r="C11" s="32">
        <v>427800</v>
      </c>
      <c r="D11" s="32">
        <v>694110</v>
      </c>
      <c r="E11" s="32">
        <f t="shared" si="0"/>
        <v>266310</v>
      </c>
      <c r="F11" s="26">
        <f>SUM(D11/C11)*100</f>
        <v>162.25105189340815</v>
      </c>
    </row>
    <row r="12" spans="1:6" ht="14.25" customHeight="1" hidden="1">
      <c r="A12" s="14">
        <v>14000000</v>
      </c>
      <c r="B12" s="9" t="s">
        <v>21</v>
      </c>
      <c r="C12" s="32"/>
      <c r="D12" s="32"/>
      <c r="E12" s="32">
        <f t="shared" si="0"/>
        <v>0</v>
      </c>
      <c r="F12" s="26" t="e">
        <f aca="true" t="shared" si="1" ref="F12:F21">SUM(D12/C12)*100</f>
        <v>#DIV/0!</v>
      </c>
    </row>
    <row r="13" spans="1:6" ht="16.5" customHeight="1">
      <c r="A13" s="15">
        <v>20000000</v>
      </c>
      <c r="B13" s="8" t="s">
        <v>1</v>
      </c>
      <c r="C13" s="33">
        <v>206200</v>
      </c>
      <c r="D13" s="33">
        <v>359534</v>
      </c>
      <c r="E13" s="33">
        <f t="shared" si="0"/>
        <v>153334</v>
      </c>
      <c r="F13" s="24">
        <f t="shared" si="1"/>
        <v>174.36178467507276</v>
      </c>
    </row>
    <row r="14" spans="1:6" ht="0.75" customHeight="1">
      <c r="A14" s="15">
        <v>30000000</v>
      </c>
      <c r="B14" s="8" t="s">
        <v>38</v>
      </c>
      <c r="C14" s="33"/>
      <c r="D14" s="33"/>
      <c r="E14" s="33">
        <f t="shared" si="0"/>
        <v>0</v>
      </c>
      <c r="F14" s="26" t="e">
        <f t="shared" si="1"/>
        <v>#DIV/0!</v>
      </c>
    </row>
    <row r="15" spans="1:6" ht="15.75" customHeight="1">
      <c r="A15" s="16"/>
      <c r="B15" s="10" t="s">
        <v>2</v>
      </c>
      <c r="C15" s="34">
        <f>SUM(C8+C13)</f>
        <v>34306864</v>
      </c>
      <c r="D15" s="34">
        <f>SUM(D8+D13+D14)</f>
        <v>37744609</v>
      </c>
      <c r="E15" s="34">
        <f>SUM(E8+E13+E14)</f>
        <v>3437745</v>
      </c>
      <c r="F15" s="28">
        <f t="shared" si="1"/>
        <v>110.02057489136867</v>
      </c>
    </row>
    <row r="16" spans="1:6" ht="17.25" customHeight="1">
      <c r="A16" s="15">
        <v>40000000</v>
      </c>
      <c r="B16" s="8" t="s">
        <v>3</v>
      </c>
      <c r="C16" s="33">
        <f>SUM(C17:C20)</f>
        <v>92306531</v>
      </c>
      <c r="D16" s="33">
        <f>SUM(D17:D20)</f>
        <v>91125880</v>
      </c>
      <c r="E16" s="33">
        <f>SUM(E17:E20)</f>
        <v>-1180651</v>
      </c>
      <c r="F16" s="24">
        <f t="shared" si="1"/>
        <v>98.72094532509298</v>
      </c>
    </row>
    <row r="17" spans="1:6" ht="18" customHeight="1">
      <c r="A17" s="14">
        <v>41020000</v>
      </c>
      <c r="B17" s="7" t="s">
        <v>27</v>
      </c>
      <c r="C17" s="32">
        <v>14591700</v>
      </c>
      <c r="D17" s="32">
        <v>14591700</v>
      </c>
      <c r="E17" s="32">
        <f>D17-C17</f>
        <v>0</v>
      </c>
      <c r="F17" s="26">
        <f t="shared" si="1"/>
        <v>100</v>
      </c>
    </row>
    <row r="18" spans="1:6" ht="15" customHeight="1">
      <c r="A18" s="14">
        <v>41030000</v>
      </c>
      <c r="B18" s="7" t="s">
        <v>28</v>
      </c>
      <c r="C18" s="32">
        <v>62213310</v>
      </c>
      <c r="D18" s="35">
        <v>62213310</v>
      </c>
      <c r="E18" s="32">
        <f>D18-C18</f>
        <v>0</v>
      </c>
      <c r="F18" s="26">
        <f t="shared" si="1"/>
        <v>100</v>
      </c>
    </row>
    <row r="19" spans="1:6" ht="25.5" customHeight="1">
      <c r="A19" s="14">
        <v>41040000</v>
      </c>
      <c r="B19" s="9" t="s">
        <v>69</v>
      </c>
      <c r="C19" s="32">
        <v>3367200</v>
      </c>
      <c r="D19" s="32">
        <v>3367200</v>
      </c>
      <c r="E19" s="32">
        <f>D19-C19</f>
        <v>0</v>
      </c>
      <c r="F19" s="26">
        <f t="shared" si="1"/>
        <v>100</v>
      </c>
    </row>
    <row r="20" spans="1:6" ht="27" customHeight="1" thickBot="1">
      <c r="A20" s="61">
        <v>41050000</v>
      </c>
      <c r="B20" s="62" t="s">
        <v>70</v>
      </c>
      <c r="C20" s="40">
        <v>12134321</v>
      </c>
      <c r="D20" s="40">
        <v>10953670</v>
      </c>
      <c r="E20" s="37">
        <f>D20-C20</f>
        <v>-1180651</v>
      </c>
      <c r="F20" s="26">
        <f t="shared" si="1"/>
        <v>90.27015191043652</v>
      </c>
    </row>
    <row r="21" spans="1:6" ht="18" customHeight="1" thickBot="1">
      <c r="A21" s="20">
        <v>90010300</v>
      </c>
      <c r="B21" s="55" t="s">
        <v>4</v>
      </c>
      <c r="C21" s="56">
        <f>SUM(C15+C16)</f>
        <v>126613395</v>
      </c>
      <c r="D21" s="56">
        <f>SUM(D15+D16)</f>
        <v>128870489</v>
      </c>
      <c r="E21" s="56">
        <f>SUM(E15+E16)</f>
        <v>2257094</v>
      </c>
      <c r="F21" s="58">
        <f t="shared" si="1"/>
        <v>101.7826660441417</v>
      </c>
    </row>
    <row r="22" spans="1:6" ht="21.75" customHeight="1" thickBot="1">
      <c r="A22" s="76" t="s">
        <v>24</v>
      </c>
      <c r="B22" s="77"/>
      <c r="C22" s="77"/>
      <c r="D22" s="77"/>
      <c r="E22" s="77"/>
      <c r="F22" s="78"/>
    </row>
    <row r="23" spans="1:6" ht="15.75" customHeight="1">
      <c r="A23" s="17" t="s">
        <v>41</v>
      </c>
      <c r="B23" s="12" t="s">
        <v>7</v>
      </c>
      <c r="C23" s="37">
        <v>2948267</v>
      </c>
      <c r="D23" s="37">
        <v>2869574</v>
      </c>
      <c r="E23" s="32">
        <f aca="true" t="shared" si="2" ref="E23:E37">SUM(D23-C23)</f>
        <v>-78693</v>
      </c>
      <c r="F23" s="26">
        <f aca="true" t="shared" si="3" ref="F23:F37">SUM(D23/C23)*100</f>
        <v>97.3308726787635</v>
      </c>
    </row>
    <row r="24" spans="1:6" ht="15" customHeight="1">
      <c r="A24" s="18" t="s">
        <v>42</v>
      </c>
      <c r="B24" s="7" t="s">
        <v>8</v>
      </c>
      <c r="C24" s="32">
        <v>85991123</v>
      </c>
      <c r="D24" s="32">
        <v>82096088</v>
      </c>
      <c r="E24" s="32">
        <f t="shared" si="2"/>
        <v>-3895035</v>
      </c>
      <c r="F24" s="26">
        <f t="shared" si="3"/>
        <v>95.47042198762772</v>
      </c>
    </row>
    <row r="25" spans="1:6" ht="15.75" customHeight="1">
      <c r="A25" s="18" t="s">
        <v>43</v>
      </c>
      <c r="B25" s="7" t="s">
        <v>17</v>
      </c>
      <c r="C25" s="32">
        <v>7159173</v>
      </c>
      <c r="D25" s="32">
        <v>6318395</v>
      </c>
      <c r="E25" s="32">
        <f t="shared" si="2"/>
        <v>-840778</v>
      </c>
      <c r="F25" s="26">
        <f t="shared" si="3"/>
        <v>88.25593403036916</v>
      </c>
    </row>
    <row r="26" spans="1:6" ht="17.25" customHeight="1">
      <c r="A26" s="18" t="s">
        <v>44</v>
      </c>
      <c r="B26" s="7" t="s">
        <v>9</v>
      </c>
      <c r="C26" s="32">
        <v>7533722</v>
      </c>
      <c r="D26" s="32">
        <v>7201135</v>
      </c>
      <c r="E26" s="32">
        <f t="shared" si="2"/>
        <v>-332587</v>
      </c>
      <c r="F26" s="26">
        <f t="shared" si="3"/>
        <v>95.58535608295607</v>
      </c>
    </row>
    <row r="27" spans="1:6" ht="15.75" customHeight="1">
      <c r="A27" s="18" t="s">
        <v>45</v>
      </c>
      <c r="B27" s="7" t="s">
        <v>10</v>
      </c>
      <c r="C27" s="32">
        <v>1099800</v>
      </c>
      <c r="D27" s="32">
        <v>1055389</v>
      </c>
      <c r="E27" s="32">
        <f t="shared" si="2"/>
        <v>-44411</v>
      </c>
      <c r="F27" s="26">
        <f t="shared" si="3"/>
        <v>95.96190216402982</v>
      </c>
    </row>
    <row r="28" spans="1:6" ht="13.5" hidden="1">
      <c r="A28" s="18" t="s">
        <v>50</v>
      </c>
      <c r="B28" s="7" t="s">
        <v>11</v>
      </c>
      <c r="C28" s="32"/>
      <c r="D28" s="32"/>
      <c r="E28" s="32">
        <f t="shared" si="2"/>
        <v>0</v>
      </c>
      <c r="F28" s="26" t="e">
        <f t="shared" si="3"/>
        <v>#DIV/0!</v>
      </c>
    </row>
    <row r="29" spans="1:6" ht="15" customHeight="1">
      <c r="A29" s="18" t="s">
        <v>46</v>
      </c>
      <c r="B29" s="7" t="s">
        <v>12</v>
      </c>
      <c r="C29" s="32">
        <v>55000</v>
      </c>
      <c r="D29" s="32">
        <v>14392</v>
      </c>
      <c r="E29" s="32">
        <f t="shared" si="2"/>
        <v>-40608</v>
      </c>
      <c r="F29" s="26">
        <f t="shared" si="3"/>
        <v>26.167272727272728</v>
      </c>
    </row>
    <row r="30" spans="1:6" ht="14.25" customHeight="1" hidden="1">
      <c r="A30" s="18" t="s">
        <v>25</v>
      </c>
      <c r="B30" s="7" t="s">
        <v>13</v>
      </c>
      <c r="C30" s="32"/>
      <c r="D30" s="32"/>
      <c r="E30" s="32">
        <f t="shared" si="2"/>
        <v>0</v>
      </c>
      <c r="F30" s="26" t="e">
        <f t="shared" si="3"/>
        <v>#DIV/0!</v>
      </c>
    </row>
    <row r="31" spans="1:6" ht="13.5" hidden="1">
      <c r="A31" s="18" t="s">
        <v>47</v>
      </c>
      <c r="B31" s="7" t="s">
        <v>14</v>
      </c>
      <c r="C31" s="32"/>
      <c r="D31" s="32"/>
      <c r="E31" s="32">
        <f t="shared" si="2"/>
        <v>0</v>
      </c>
      <c r="F31" s="26" t="e">
        <f t="shared" si="3"/>
        <v>#DIV/0!</v>
      </c>
    </row>
    <row r="32" spans="1:6" ht="15.75" customHeight="1" hidden="1">
      <c r="A32" s="18"/>
      <c r="B32" s="7" t="s">
        <v>15</v>
      </c>
      <c r="C32" s="32"/>
      <c r="D32" s="32"/>
      <c r="E32" s="32">
        <f t="shared" si="2"/>
        <v>0</v>
      </c>
      <c r="F32" s="26" t="e">
        <f t="shared" si="3"/>
        <v>#DIV/0!</v>
      </c>
    </row>
    <row r="33" spans="1:6" ht="39" customHeight="1">
      <c r="A33" s="18" t="s">
        <v>68</v>
      </c>
      <c r="B33" s="46" t="s">
        <v>78</v>
      </c>
      <c r="C33" s="32">
        <v>50000</v>
      </c>
      <c r="D33" s="32"/>
      <c r="E33" s="32">
        <f t="shared" si="2"/>
        <v>-50000</v>
      </c>
      <c r="F33" s="26">
        <f t="shared" si="3"/>
        <v>0</v>
      </c>
    </row>
    <row r="34" spans="1:6" ht="18.75" customHeight="1">
      <c r="A34" s="18" t="s">
        <v>53</v>
      </c>
      <c r="B34" s="7" t="s">
        <v>30</v>
      </c>
      <c r="C34" s="32">
        <v>50000</v>
      </c>
      <c r="D34" s="32"/>
      <c r="E34" s="32">
        <f t="shared" si="2"/>
        <v>-50000</v>
      </c>
      <c r="F34" s="26">
        <f t="shared" si="3"/>
        <v>0</v>
      </c>
    </row>
    <row r="35" spans="1:6" ht="21.75" customHeight="1">
      <c r="A35" s="18" t="s">
        <v>67</v>
      </c>
      <c r="B35" s="9" t="s">
        <v>39</v>
      </c>
      <c r="C35" s="32">
        <v>1121067</v>
      </c>
      <c r="D35" s="32">
        <v>1076171</v>
      </c>
      <c r="E35" s="32">
        <f t="shared" si="2"/>
        <v>-44896</v>
      </c>
      <c r="F35" s="26">
        <f t="shared" si="3"/>
        <v>95.99524381682808</v>
      </c>
    </row>
    <row r="36" spans="1:6" ht="59.25" customHeight="1">
      <c r="A36" s="18" t="s">
        <v>52</v>
      </c>
      <c r="B36" s="49" t="s">
        <v>56</v>
      </c>
      <c r="C36" s="32">
        <v>3451700</v>
      </c>
      <c r="D36" s="32">
        <v>3451700</v>
      </c>
      <c r="E36" s="32">
        <f t="shared" si="2"/>
        <v>0</v>
      </c>
      <c r="F36" s="26">
        <f t="shared" si="3"/>
        <v>100</v>
      </c>
    </row>
    <row r="37" spans="1:6" ht="42.75" customHeight="1" hidden="1">
      <c r="A37" s="18" t="s">
        <v>61</v>
      </c>
      <c r="B37" s="50" t="s">
        <v>58</v>
      </c>
      <c r="C37" s="32"/>
      <c r="D37" s="32"/>
      <c r="E37" s="32">
        <f t="shared" si="2"/>
        <v>0</v>
      </c>
      <c r="F37" s="26" t="e">
        <f t="shared" si="3"/>
        <v>#DIV/0!</v>
      </c>
    </row>
    <row r="38" spans="1:6" ht="67.5" customHeight="1">
      <c r="A38" s="18" t="s">
        <v>61</v>
      </c>
      <c r="B38" s="64" t="s">
        <v>79</v>
      </c>
      <c r="C38" s="32">
        <v>1811510</v>
      </c>
      <c r="D38" s="32">
        <v>1811510</v>
      </c>
      <c r="E38" s="32"/>
      <c r="F38" s="26"/>
    </row>
    <row r="39" spans="1:6" ht="27" customHeight="1">
      <c r="A39" s="18" t="s">
        <v>51</v>
      </c>
      <c r="B39" s="9" t="s">
        <v>26</v>
      </c>
      <c r="C39" s="32">
        <v>2556900</v>
      </c>
      <c r="D39" s="32">
        <v>2556900</v>
      </c>
      <c r="E39" s="32">
        <f aca="true" t="shared" si="4" ref="E39:E44">SUM(D39-C39)</f>
        <v>0</v>
      </c>
      <c r="F39" s="26">
        <f aca="true" t="shared" si="5" ref="F39:F45">SUM(D39/C39)*100</f>
        <v>100</v>
      </c>
    </row>
    <row r="40" spans="1:6" ht="54" customHeight="1">
      <c r="A40" s="41" t="s">
        <v>80</v>
      </c>
      <c r="B40" s="49" t="s">
        <v>81</v>
      </c>
      <c r="C40" s="42">
        <v>85350</v>
      </c>
      <c r="D40" s="32">
        <v>65817</v>
      </c>
      <c r="E40" s="32">
        <f t="shared" si="4"/>
        <v>-19533</v>
      </c>
      <c r="F40" s="26">
        <f t="shared" si="5"/>
        <v>77.11423550087873</v>
      </c>
    </row>
    <row r="41" spans="1:6" ht="94.5" customHeight="1">
      <c r="A41" s="18" t="s">
        <v>54</v>
      </c>
      <c r="B41" s="49" t="s">
        <v>55</v>
      </c>
      <c r="C41" s="32">
        <v>1647200</v>
      </c>
      <c r="D41" s="32">
        <v>1647200</v>
      </c>
      <c r="E41" s="32">
        <f t="shared" si="4"/>
        <v>0</v>
      </c>
      <c r="F41" s="26">
        <f t="shared" si="5"/>
        <v>100</v>
      </c>
    </row>
    <row r="42" spans="1:6" ht="30.75" customHeight="1" hidden="1">
      <c r="A42" s="18" t="s">
        <v>48</v>
      </c>
      <c r="B42" s="9" t="s">
        <v>49</v>
      </c>
      <c r="C42" s="32"/>
      <c r="D42" s="38"/>
      <c r="E42" s="32">
        <f t="shared" si="4"/>
        <v>0</v>
      </c>
      <c r="F42" s="26" t="e">
        <f t="shared" si="5"/>
        <v>#DIV/0!</v>
      </c>
    </row>
    <row r="43" spans="1:6" ht="18" customHeight="1" thickBot="1">
      <c r="A43" s="21">
        <v>9770</v>
      </c>
      <c r="B43" s="2" t="s">
        <v>5</v>
      </c>
      <c r="C43" s="32">
        <v>15549604</v>
      </c>
      <c r="D43" s="32">
        <v>14759977</v>
      </c>
      <c r="E43" s="32">
        <f t="shared" si="4"/>
        <v>-789627</v>
      </c>
      <c r="F43" s="26">
        <f t="shared" si="5"/>
        <v>94.9218835412143</v>
      </c>
    </row>
    <row r="44" spans="1:6" ht="41.25" customHeight="1" hidden="1" thickBot="1">
      <c r="A44" s="19">
        <v>9800</v>
      </c>
      <c r="B44" s="48" t="s">
        <v>57</v>
      </c>
      <c r="C44" s="39"/>
      <c r="D44" s="36"/>
      <c r="E44" s="32">
        <f t="shared" si="4"/>
        <v>0</v>
      </c>
      <c r="F44" s="30" t="e">
        <f t="shared" si="5"/>
        <v>#DIV/0!</v>
      </c>
    </row>
    <row r="45" spans="1:6" ht="18" customHeight="1" thickBot="1">
      <c r="A45" s="5"/>
      <c r="B45" s="51" t="s">
        <v>16</v>
      </c>
      <c r="C45" s="52">
        <f>SUM(C23:C44)</f>
        <v>131110416</v>
      </c>
      <c r="D45" s="52">
        <f>SUM(D23:D44)</f>
        <v>124924248</v>
      </c>
      <c r="E45" s="52">
        <f>SUM(E23:E44)</f>
        <v>-6186168</v>
      </c>
      <c r="F45" s="54">
        <f t="shared" si="5"/>
        <v>95.281711256259</v>
      </c>
    </row>
    <row r="46" spans="2:5" ht="12.75">
      <c r="B46" s="22"/>
      <c r="C46" s="22"/>
      <c r="D46" s="22"/>
      <c r="E46" s="22"/>
    </row>
    <row r="47" spans="2:5" ht="12.75" hidden="1">
      <c r="B47" s="22"/>
      <c r="C47" s="22"/>
      <c r="D47" s="22"/>
      <c r="E47" s="22"/>
    </row>
    <row r="48" spans="2:5" ht="12.75">
      <c r="B48" s="3" t="s">
        <v>84</v>
      </c>
      <c r="C48" s="67"/>
      <c r="D48" s="67"/>
      <c r="E48" s="4" t="s">
        <v>85</v>
      </c>
    </row>
    <row r="49" spans="2:5" ht="12.75">
      <c r="B49" s="3"/>
      <c r="C49" s="4"/>
      <c r="D49" s="4"/>
      <c r="E49" s="4"/>
    </row>
    <row r="50" ht="12.75">
      <c r="D50" s="47"/>
    </row>
  </sheetData>
  <sheetProtection/>
  <mergeCells count="10">
    <mergeCell ref="C5:C6"/>
    <mergeCell ref="E5:E6"/>
    <mergeCell ref="D5:D6"/>
    <mergeCell ref="A22:F22"/>
    <mergeCell ref="A1:E1"/>
    <mergeCell ref="F5:F6"/>
    <mergeCell ref="A7:F7"/>
    <mergeCell ref="A2:E2"/>
    <mergeCell ref="B5:B6"/>
    <mergeCell ref="A5:A6"/>
  </mergeCells>
  <printOptions/>
  <pageMargins left="0.5511811023622047" right="0.1968503937007874" top="0.35433070866141736" bottom="0.1968503937007874" header="0.196850393700787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Nachalnuk</dc:creator>
  <cp:keywords/>
  <dc:description/>
  <cp:lastModifiedBy>VIP</cp:lastModifiedBy>
  <cp:lastPrinted>2021-03-27T12:31:05Z</cp:lastPrinted>
  <dcterms:created xsi:type="dcterms:W3CDTF">2009-07-06T09:41:35Z</dcterms:created>
  <dcterms:modified xsi:type="dcterms:W3CDTF">2021-05-05T20:52:10Z</dcterms:modified>
  <cp:category/>
  <cp:version/>
  <cp:contentType/>
  <cp:contentStatus/>
</cp:coreProperties>
</file>